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1075" windowHeight="10035" tabRatio="912"/>
  </bookViews>
  <sheets>
    <sheet name="Niklas Persson" sheetId="3" r:id="rId1"/>
    <sheet name="Max Persson" sheetId="4" r:id="rId2"/>
    <sheet name="Dag Samuelsson" sheetId="5" r:id="rId3"/>
    <sheet name="Daniel Kirby" sheetId="6" r:id="rId4"/>
    <sheet name="Pär Hylander" sheetId="7" r:id="rId5"/>
    <sheet name="Jonas Pärssinen" sheetId="8" r:id="rId6"/>
    <sheet name="ola persson" sheetId="9" r:id="rId7"/>
    <sheet name="Michael Carl" sheetId="10" r:id="rId8"/>
    <sheet name="Patrik thoren" sheetId="11" r:id="rId9"/>
    <sheet name="Fredrik engman" sheetId="12" r:id="rId10"/>
    <sheet name="Jerry Haraldsson" sheetId="13" r:id="rId11"/>
    <sheet name="Axel Karlsson" sheetId="14" r:id="rId12"/>
    <sheet name="Rasmus Johansson" sheetId="15" r:id="rId13"/>
    <sheet name="Alexander Merinen" sheetId="16" r:id="rId14"/>
    <sheet name="Kim Nilsson" sheetId="17" r:id="rId15"/>
    <sheet name="Albin A" sheetId="18" r:id="rId16"/>
    <sheet name="Sebastian A" sheetId="19" r:id="rId17"/>
    <sheet name="Sven erik stark" sheetId="20" r:id="rId18"/>
    <sheet name="Carl L" sheetId="21" r:id="rId19"/>
    <sheet name="Elias P" sheetId="22" r:id="rId20"/>
    <sheet name="Mikael Nordbakken" sheetId="23" r:id="rId21"/>
    <sheet name="Christoffer Svensson" sheetId="24" r:id="rId22"/>
    <sheet name="Mattias L" sheetId="25" r:id="rId23"/>
    <sheet name="Emil P" sheetId="26" r:id="rId24"/>
    <sheet name="Per sturesson" sheetId="27" r:id="rId25"/>
    <sheet name="oscar miranda" sheetId="28" r:id="rId26"/>
    <sheet name="Tim sjöholm" sheetId="29" r:id="rId27"/>
    <sheet name="Björn Larsson" sheetId="30" r:id="rId28"/>
    <sheet name="Mattias Magnusson" sheetId="31" r:id="rId29"/>
    <sheet name="Cemal Gulseven" sheetId="32" r:id="rId30"/>
  </sheets>
  <calcPr calcId="144525"/>
</workbook>
</file>

<file path=xl/calcChain.xml><?xml version="1.0" encoding="utf-8"?>
<calcChain xmlns="http://schemas.openxmlformats.org/spreadsheetml/2006/main">
  <c r="A8" i="21" l="1"/>
  <c r="A9" i="21"/>
  <c r="A10" i="21"/>
  <c r="A11" i="21"/>
  <c r="A12" i="21"/>
  <c r="A15" i="21"/>
  <c r="A16" i="21"/>
  <c r="A17" i="21"/>
  <c r="A20" i="21"/>
  <c r="A21" i="21"/>
  <c r="A22" i="21"/>
  <c r="A28" i="21"/>
  <c r="A33" i="21"/>
  <c r="A34" i="21"/>
  <c r="A39" i="21"/>
  <c r="A40" i="21"/>
  <c r="A41" i="21"/>
  <c r="A42" i="21"/>
  <c r="A49" i="21"/>
  <c r="A54" i="21"/>
  <c r="A55" i="21"/>
  <c r="A59" i="21"/>
  <c r="A64" i="21"/>
  <c r="A65" i="21"/>
  <c r="A74" i="21"/>
  <c r="A80" i="21"/>
  <c r="A81" i="21"/>
  <c r="A84" i="21"/>
  <c r="A85" i="21"/>
  <c r="D35" i="13"/>
</calcChain>
</file>

<file path=xl/sharedStrings.xml><?xml version="1.0" encoding="utf-8"?>
<sst xmlns="http://schemas.openxmlformats.org/spreadsheetml/2006/main" count="934" uniqueCount="713">
  <si>
    <t>Carl Lagerblad</t>
  </si>
  <si>
    <t>Emil Pihlsgård</t>
  </si>
  <si>
    <t>Fredrik Engman</t>
  </si>
  <si>
    <t>DMF</t>
  </si>
  <si>
    <t>Dag Samuelsson</t>
  </si>
  <si>
    <t>Mikael Nordbakken</t>
  </si>
  <si>
    <t>Jonas Pärssinen</t>
  </si>
  <si>
    <t>HQ: Chaos Lord</t>
  </si>
  <si>
    <t> - Mark of Khorne</t>
  </si>
  <si>
    <t> - Veteran of the Long War</t>
  </si>
  <si>
    <t> - Sigil of Corruption</t>
  </si>
  <si>
    <t> - Juggernaught of Khorne</t>
  </si>
  <si>
    <t> - Axe of Blind Fury</t>
  </si>
  <si>
    <t>175p</t>
  </si>
  <si>
    <t>Troop: 10 Chaos Space Marines</t>
  </si>
  <si>
    <t> - Veterans of the Long War</t>
  </si>
  <si>
    <t> - 9 Additional Close Combat Weapons</t>
  </si>
  <si>
    <t> - Icon of Wrath</t>
  </si>
  <si>
    <t> - 2 Meltaguns</t>
  </si>
  <si>
    <t> Champion: Powermaul</t>
  </si>
  <si>
    <t>243p</t>
  </si>
  <si>
    <t> Chaos Rhino</t>
  </si>
  <si>
    <t>35p</t>
  </si>
  <si>
    <t> Champion: Powersword</t>
  </si>
  <si>
    <t>Troop: 10 Khorne Berzerkers</t>
  </si>
  <si>
    <t> Champion: Powerweapon</t>
  </si>
  <si>
    <t>240p</t>
  </si>
  <si>
    <t>Troop: 10 Cultists</t>
  </si>
  <si>
    <t>50p</t>
  </si>
  <si>
    <t>Fast Attack: 5 Chaos Spawns</t>
  </si>
  <si>
    <t>150p</t>
  </si>
  <si>
    <t>Heavy Support: Chaos Predator</t>
  </si>
  <si>
    <t> - Twin-Linked Lascannon, Lascannon Sponsoons</t>
  </si>
  <si>
    <t>140p</t>
  </si>
  <si>
    <t>Heavy Support: Chaos Defiler</t>
  </si>
  <si>
    <t> 3x Powerfist, TL-Heavy Flamer</t>
  </si>
  <si>
    <t>195p</t>
  </si>
  <si>
    <t>Heavy Support: Chaos Land Raider</t>
  </si>
  <si>
    <t> - Dirge Caster, Dozer Blade</t>
  </si>
  <si>
    <t>  </t>
  </si>
  <si>
    <t>1746p</t>
  </si>
  <si>
    <t>Niklas Persson</t>
  </si>
  <si>
    <t>Space Marines</t>
  </si>
  <si>
    <t>HQ</t>
  </si>
  <si>
    <t>Librarian - 140</t>
  </si>
  <si>
    <t>Terminator armor, Stormshield, Force-axe</t>
  </si>
  <si>
    <t>Rulebook spells</t>
  </si>
  <si>
    <t>Elite</t>
  </si>
  <si>
    <t>10 Terminators - 460</t>
  </si>
  <si>
    <t>2 Cyclone </t>
  </si>
  <si>
    <t>Dreadnought - 125</t>
  </si>
  <si>
    <t>2 Twinlinked Autocannons</t>
  </si>
  <si>
    <t>Troop</t>
  </si>
  <si>
    <t>10 Marines - 170</t>
  </si>
  <si>
    <t>Missile Launcher, Flamer</t>
  </si>
  <si>
    <t>10 Marines - 180</t>
  </si>
  <si>
    <t>Missile Launcher, Meltagun, meltabombs</t>
  </si>
  <si>
    <t>Razorback - 75</t>
  </si>
  <si>
    <t>Twinlinked Lascannon</t>
  </si>
  <si>
    <t>10 Marines - 200</t>
  </si>
  <si>
    <t>Plasmacannon, plasmagun, combiplasma</t>
  </si>
  <si>
    <t>Fast Attack</t>
  </si>
  <si>
    <t>2 Attackbikes - 100</t>
  </si>
  <si>
    <t>Multimeltas</t>
  </si>
  <si>
    <t>Heavy Support</t>
  </si>
  <si>
    <t>Thunderfire Cannon - 100</t>
  </si>
  <si>
    <t>MAX Persson</t>
  </si>
  <si>
    <t>0735 95 90 68</t>
  </si>
  <si>
    <t>Blood Angels 1750 </t>
  </si>
  <si>
    <t>HQ </t>
  </si>
  <si>
    <t>Dante 220</t>
  </si>
  <si>
    <t>Troops</t>
  </si>
  <si>
    <t>Death Company Dreadnought - 125</t>
  </si>
  <si>
    <t>Drop Pod - 35</t>
  </si>
  <si>
    <t>8 Death Company Marines - 205</t>
  </si>
  <si>
    <t>1x Thunder Hammer, 1x Power Weapon, 1x Melta Pistol</t>
  </si>
  <si>
    <t>Rhino - 36</t>
  </si>
  <si>
    <t>Searchlight</t>
  </si>
  <si>
    <t>10 Tactical Marines - 205 </t>
  </si>
  <si>
    <t>Lascannon, Plasma Gun, Veteran Sergant Power Weapon and Melta Bomb</t>
  </si>
  <si>
    <t>Razorback - 76</t>
  </si>
  <si>
    <t>Assault Cannon, Searchlight</t>
  </si>
  <si>
    <t>10 Assault Marines - 235</t>
  </si>
  <si>
    <t>2x Melta Guns, Power Fist</t>
  </si>
  <si>
    <t>10 Assault Marines 215</t>
  </si>
  <si>
    <t>Power Fist</t>
  </si>
  <si>
    <t>2x Autocannons</t>
  </si>
  <si>
    <t>5 Devastators - 135</t>
  </si>
  <si>
    <t>4x Missile Launchers</t>
  </si>
  <si>
    <t>Predator - 135</t>
  </si>
  <si>
    <t>Lascannon Sponsons</t>
  </si>
  <si>
    <t>1747 Poäng</t>
  </si>
  <si>
    <t>DA SPEEEDFREAKZZ!!!!</t>
  </si>
  <si>
    <t>Wazzdakka 180p</t>
  </si>
  <si>
    <t>Warboss 138p</t>
  </si>
  <si>
    <t>Bike, powerklaw, cybork, ammo runt</t>
  </si>
  <si>
    <t>5 Nob bikers 285p</t>
  </si>
  <si>
    <t>1 powerklaw, 3 big choppas, waagh banner, stickbombz</t>
  </si>
  <si>
    <t>12 Warbikers 340p</t>
  </si>
  <si>
    <t>Nob, powerklaw, bosspole</t>
  </si>
  <si>
    <t>10 grotz 40p</t>
  </si>
  <si>
    <t>12 'ard boys 160p</t>
  </si>
  <si>
    <t>Truck: 45p</t>
  </si>
  <si>
    <t>Red paint job, ram</t>
  </si>
  <si>
    <t>12 boys 117p</t>
  </si>
  <si>
    <t>Nob, powerklaw, bosspole, 'eavy armour</t>
  </si>
  <si>
    <t>20 shoota boys 175</t>
  </si>
  <si>
    <t>2 big shootas</t>
  </si>
  <si>
    <t>Nob, powerklaw, bosspole' 'Eavy armour</t>
  </si>
  <si>
    <t>3 warbuggies 105p</t>
  </si>
  <si>
    <t>3 twin-linked rokkits</t>
  </si>
  <si>
    <t>Battlewagon 120p</t>
  </si>
  <si>
    <t>Ram, röd, 4 big shootas</t>
  </si>
  <si>
    <t>1750p</t>
  </si>
  <si>
    <t>Skickat från min iPad=</t>
  </si>
  <si>
    <t>PRIMARY DETACHMENT: Dark Angels</t>
  </si>
  <si>
    <t>Belial (WL) 190p</t>
  </si>
  <si>
    <t>- Sword of Silence &amp; Stormbolter</t>
  </si>
  <si>
    <t>TROOPS</t>
  </si>
  <si>
    <t>10 Terminators 500p</t>
  </si>
  <si>
    <t>- 2x Cyclone Missile Launcher, 2x Thunder Hammer &amp; Storm Shield</t>
  </si>
  <si>
    <t>5 Scouts  70p</t>
  </si>
  <si>
    <t>- 5x Camocloaks, 5x Sniperrifle</t>
  </si>
  <si>
    <t>10 Tacticals 165p</t>
  </si>
  <si>
    <t>- Plasmacannon, Flamer, Serg: Meltabomb</t>
  </si>
  <si>
    <t>Razorback 55p</t>
  </si>
  <si>
    <t>FAST</t>
  </si>
  <si>
    <t>3+1 Ravenwing Attack Squadron 145p</t>
  </si>
  <si>
    <t>- 2x Meltagun, AB: Heavy Bolter</t>
  </si>
  <si>
    <t>HEAVY</t>
  </si>
  <si>
    <t>Whirlwind 65p</t>
  </si>
  <si>
    <t>ALLIES: Imperial Guards</t>
  </si>
  <si>
    <t>Company Command Squad 90p</t>
  </si>
  <si>
    <t>- 1x Autocannon, Officer of the Fleet</t>
  </si>
  <si>
    <t>5 Pluton Command Squad 55p</t>
  </si>
  <si>
    <t>- 4x Flamer</t>
  </si>
  <si>
    <t>Chimera 55p</t>
  </si>
  <si>
    <t>10 Infantry Squad 65p</t>
  </si>
  <si>
    <t>- Flamer, Autocannon</t>
  </si>
  <si>
    <t>Heavy Weapon Team 60p</t>
  </si>
  <si>
    <t>- Mortars</t>
  </si>
  <si>
    <t>1 Scout Sentinel 35p</t>
  </si>
  <si>
    <t>1 Medusa 135p</t>
  </si>
  <si>
    <t xml:space="preserve">- Heavy Flamer </t>
  </si>
  <si>
    <t>Chaos Space Marines 1749pts</t>
  </si>
  <si>
    <t>Chaos Lord, mark of Tzeentch, Disc of Tzeentch, Powerfist, Lightning claw, Sigil of Corruption, meltabombs, veteran of the long war, 185</t>
  </si>
  <si>
    <t>Sorcerer, mark of Tzeentch, Force axe &amp; Meltabombs, Sigil of Corruption, 2 extra Mastery levels, Codex &amp; Rulebook powers, warlord 155</t>
  </si>
  <si>
    <t>9 Thousand Sons, Aspiring Sorcerer with Meltabombs &amp; Force sword 247</t>
  </si>
  <si>
    <t>10 Chaos Space Marines, 2 Plasmaguns, champion with Meltabombs 175</t>
  </si>
  <si>
    <t>10 Chaos Bikers, 2 meltaguns, Biker champion with poweraxe &amp; Meltabombs 250</t>
  </si>
  <si>
    <t>Forgefiend, Hades autocannons 175</t>
  </si>
  <si>
    <t>Vindicator, Combi-bolter, Siege shield, warpflame gargoyles 140</t>
  </si>
  <si>
    <t>Dark Eldar House Yeln´arith</t>
  </si>
  <si>
    <t>HQ:</t>
  </si>
  <si>
    <t>Archon shadowfield, blaster, venomblade 110</t>
  </si>
  <si>
    <t>Trops:</t>
  </si>
  <si>
    <t>10 Dark eldar warriors blaster, splintercannon 190</t>
  </si>
  <si>
    <t>Sybarite venomblade</t>
  </si>
  <si>
    <t>Raider desintigrator</t>
  </si>
  <si>
    <t>6 Dark eldar warriors blaster 144</t>
  </si>
  <si>
    <t>5 Dark eldar warriors blaster 125</t>
  </si>
  <si>
    <t>Venom 2x splinter cannon</t>
  </si>
  <si>
    <t>Fast attack:</t>
  </si>
  <si>
    <t>6 Reaver jetbikes 2x blasters 177</t>
  </si>
  <si>
    <t>Arena champion venomblade</t>
  </si>
  <si>
    <t>Heavy support:</t>
  </si>
  <si>
    <t>Ravenger 3X darklance 105</t>
  </si>
  <si>
    <t>CSM + IG Allies</t>
  </si>
  <si>
    <t>Chaos Sorcerer, 105p</t>
  </si>
  <si>
    <t xml:space="preserve">   (Mark of Slaanesh, Burning Brand of Skalathrax, Codex Power, Warlord, Force Stave)</t>
  </si>
  <si>
    <t>Chaos Lord, 140p</t>
  </si>
  <si>
    <t xml:space="preserve">   (Power Sword, Sigil of Corruption, Mark of Slaanesh, Steed of Slaanesh)</t>
  </si>
  <si>
    <t>10 Noise Marines, 252p</t>
  </si>
  <si>
    <t xml:space="preserve">   (9 Sonic Blasters, Icon of Excess, Asp w Power Sword)</t>
  </si>
  <si>
    <t>10 Chaos Cultists, 59p</t>
  </si>
  <si>
    <t xml:space="preserve">   (9 Autoguns)</t>
  </si>
  <si>
    <t>5 Noise Marines, 125p</t>
  </si>
  <si>
    <t>(Blast Master)</t>
  </si>
  <si>
    <t>Heldrake, 170p</t>
  </si>
  <si>
    <t xml:space="preserve">   (Flamer)</t>
  </si>
  <si>
    <t>5 Chaos Spawns, 165p</t>
  </si>
  <si>
    <t xml:space="preserve">   (Mark of Slaanesh)</t>
  </si>
  <si>
    <t>5 Havoces, 120p</t>
  </si>
  <si>
    <t xml:space="preserve">   (Veterans, 4 Autocannons)</t>
  </si>
  <si>
    <t>Obliterator, 7p</t>
  </si>
  <si>
    <t>Predator, 115p</t>
  </si>
  <si>
    <t xml:space="preserve">   (2 Lascannons, Autocannon)</t>
  </si>
  <si>
    <t>Allied Imperial Guard</t>
  </si>
  <si>
    <t>Primaris Psyker, 70p</t>
  </si>
  <si>
    <t xml:space="preserve">   (Codex powers, Force Stave)</t>
  </si>
  <si>
    <t>Veterans Squad, 95p</t>
  </si>
  <si>
    <t xml:space="preserve">   (3 Grenade Launcher, 1 Autocannon)</t>
  </si>
  <si>
    <t>Chimera, 55p</t>
  </si>
  <si>
    <t xml:space="preserve">   (Multi-laser, Heavy Bolter)</t>
  </si>
  <si>
    <t>Hellhound, 130p</t>
  </si>
  <si>
    <t xml:space="preserve">   (Inferno Cannon, Heavy Bolter)</t>
  </si>
  <si>
    <t>Griffon, 75p</t>
  </si>
  <si>
    <t xml:space="preserve">   (Griffon Heavy Mortar, Heavy Flamer)</t>
  </si>
  <si>
    <t>Putte´s Orks 1750 p Vinterslaget 2013</t>
  </si>
  <si>
    <t>Mega-armoured</t>
  </si>
  <si>
    <r>
      <t xml:space="preserve">Attack squig, Bosspole, Cybork body, </t>
    </r>
    <r>
      <rPr>
        <b/>
        <sz val="12"/>
        <color theme="1"/>
        <rFont val="Calibri"/>
        <family val="2"/>
        <scheme val="minor"/>
      </rPr>
      <t>Warlord!</t>
    </r>
  </si>
  <si>
    <t>130p*</t>
  </si>
  <si>
    <t xml:space="preserve">             Warboss:</t>
  </si>
  <si>
    <t>Big Mek:</t>
  </si>
  <si>
    <t xml:space="preserve">Shookk Attack Gun, Eavy armour, Bosspole, </t>
  </si>
  <si>
    <t>108p</t>
  </si>
  <si>
    <t xml:space="preserve">Ammo Runt </t>
  </si>
  <si>
    <t>5 Meganobz:</t>
  </si>
  <si>
    <t>2 * Kombi Skorcha</t>
  </si>
  <si>
    <t>210p</t>
  </si>
  <si>
    <t>Trukk:</t>
  </si>
  <si>
    <t>Grot Rigger, Red Paint Job</t>
  </si>
  <si>
    <t>45p</t>
  </si>
  <si>
    <t>30 Boyz:</t>
  </si>
  <si>
    <t xml:space="preserve">Shootas, Big Shoota *3, </t>
  </si>
  <si>
    <r>
      <t>Nob</t>
    </r>
    <r>
      <rPr>
        <sz val="12"/>
        <color theme="1"/>
        <rFont val="Calibri"/>
        <family val="2"/>
        <scheme val="minor"/>
      </rPr>
      <t>: Power Klaw, Eavy Armour o Boss Pole</t>
    </r>
  </si>
  <si>
    <t>11 Boyz:</t>
  </si>
  <si>
    <r>
      <t xml:space="preserve">Slugga o Choppa + </t>
    </r>
    <r>
      <rPr>
        <b/>
        <sz val="12"/>
        <color theme="1"/>
        <rFont val="Calibri"/>
        <family val="2"/>
        <scheme val="minor"/>
      </rPr>
      <t>Nob</t>
    </r>
    <r>
      <rPr>
        <sz val="12"/>
        <color theme="1"/>
        <rFont val="Calibri"/>
        <family val="2"/>
        <scheme val="minor"/>
      </rPr>
      <t>: Eavy Armour</t>
    </r>
  </si>
  <si>
    <t xml:space="preserve">81p </t>
  </si>
  <si>
    <t>Elites</t>
  </si>
  <si>
    <t>10 Lootas:</t>
  </si>
  <si>
    <t>Deffguns</t>
  </si>
  <si>
    <t>Dakkajet</t>
  </si>
  <si>
    <t>TL-Supa Shoota *3, Fighta Ace</t>
  </si>
  <si>
    <t>130p</t>
  </si>
  <si>
    <t>Big Gunz:</t>
  </si>
  <si>
    <t>Kannon *3, Ammo Runt *3</t>
  </si>
  <si>
    <t>79p</t>
  </si>
  <si>
    <r>
      <t>Runtherd</t>
    </r>
    <r>
      <rPr>
        <sz val="12"/>
        <color theme="1"/>
        <rFont val="Calibri"/>
        <family val="2"/>
        <scheme val="minor"/>
      </rPr>
      <t>: Squig Hound, Grabba Stikk</t>
    </r>
  </si>
  <si>
    <t>*= Warlord</t>
  </si>
  <si>
    <t>Summa:</t>
  </si>
  <si>
    <t>TOTALT</t>
  </si>
  <si>
    <t>3 X Kuston Mega Blasta</t>
  </si>
  <si>
    <t>3 X Killa Kanz</t>
  </si>
  <si>
    <t>KILLA KANZ</t>
  </si>
  <si>
    <t>Grot Riggerz</t>
  </si>
  <si>
    <t>2 X Rokkit Launcha</t>
  </si>
  <si>
    <t>DEFF DREAD</t>
  </si>
  <si>
    <t>2 X Runtherd</t>
  </si>
  <si>
    <t>18 X Gretchinz</t>
  </si>
  <si>
    <t>GRETCHIN MOB</t>
  </si>
  <si>
    <t>Rokkit Launcha</t>
  </si>
  <si>
    <t/>
  </si>
  <si>
    <t>TRUKK</t>
  </si>
  <si>
    <t>Bosspole</t>
  </si>
  <si>
    <t>Power Klaw</t>
  </si>
  <si>
    <t>Nob</t>
  </si>
  <si>
    <t>12 X Boyz</t>
  </si>
  <si>
    <t>ORK BOYZ</t>
  </si>
  <si>
    <t>Wreckin´ Ball</t>
  </si>
  <si>
    <t>Boarding Plank</t>
  </si>
  <si>
    <t>Reinforced Ram</t>
  </si>
  <si>
    <t>Stikkbombz</t>
  </si>
  <si>
    <t>20 X Cybork Bodiez</t>
  </si>
  <si>
    <t>20 X Boyz</t>
  </si>
  <si>
    <t xml:space="preserve">Nob </t>
  </si>
  <si>
    <t>2 X Big Shootaz</t>
  </si>
  <si>
    <t>Shootaz</t>
  </si>
  <si>
    <t>2 X Bomb Squigz</t>
  </si>
  <si>
    <t>2 X Tankhammer</t>
  </si>
  <si>
    <t>12 Boyz</t>
  </si>
  <si>
    <t>TANKBUSTAZ</t>
  </si>
  <si>
    <t>ELITE</t>
  </si>
  <si>
    <t>Grot Oiler</t>
  </si>
  <si>
    <t>Kustom Force Field</t>
  </si>
  <si>
    <t>BIG MEK</t>
  </si>
  <si>
    <t>MAD DOC GROTSNIK</t>
  </si>
  <si>
    <t>POINTZ</t>
  </si>
  <si>
    <t>VINTERSLAGET 2013</t>
  </si>
  <si>
    <t xml:space="preserve">ORKZ </t>
  </si>
  <si>
    <t>Totalt:</t>
  </si>
  <si>
    <t>Assault Cannon, 1 Chainfist (+25p)</t>
  </si>
  <si>
    <t>Deathwing Terminator Squad (220p)</t>
  </si>
  <si>
    <t>Plasma Cannon (+15)</t>
  </si>
  <si>
    <t>Tactical Squad (98p)</t>
  </si>
  <si>
    <t>Sword of Silence, Storm Bolter</t>
  </si>
  <si>
    <t>Belial</t>
  </si>
  <si>
    <t>Allied Detachment: Dark Angels</t>
  </si>
  <si>
    <t>Twinlinked Lascannon, LC sponsors (+105p)</t>
  </si>
  <si>
    <t>Predator (60p)</t>
  </si>
  <si>
    <t>Heavy</t>
  </si>
  <si>
    <t>Skyhammer Missiles (+25p)</t>
  </si>
  <si>
    <t>Stormtalon (130p)</t>
  </si>
  <si>
    <t>2x Twinlinked Autocannon (+20p)</t>
  </si>
  <si>
    <t>Dreadnought (105p)</t>
  </si>
  <si>
    <t>Deathwind Missile Launcher (+20p)</t>
  </si>
  <si>
    <t>Droppod (35p)</t>
  </si>
  <si>
    <t>5 Combimelta (+25p)</t>
  </si>
  <si>
    <t>Sternguard Veterans (225p)</t>
  </si>
  <si>
    <t>Plasma Gun, Plasma Cannon (+15p)</t>
  </si>
  <si>
    <t>Tactical Squad (170p)</t>
  </si>
  <si>
    <t>Cloak, Sniper rifle (+15p)</t>
  </si>
  <si>
    <t>Scouts cloak (75p)</t>
  </si>
  <si>
    <t>Pedro Kantor (Warlord)</t>
  </si>
  <si>
    <t>Primary Detachment: Blood Ravens (C:SM)</t>
  </si>
  <si>
    <t>Vinterslaget 2013: Jerry Haraldsson</t>
  </si>
  <si>
    <t>Armé: Black Templars</t>
  </si>
  <si>
    <t>--HQ--</t>
  </si>
  <si>
    <t>Warlord: Master of Sanctity, Terminator Armour, Thunder Hammer, Adamantine Mantle, Bionics - 205</t>
  </si>
  <si>
    <t>Master of Sanctity, Artificier Armour, Plasma Pistol, Bionics - 150</t>
  </si>
  <si>
    <t>Emperor's Champion, Accept Any Challenge - 140</t>
  </si>
  <si>
    <t>--Elites--</t>
  </si>
  <si>
    <t>Venerable Dreadnought, Multi-melta, Heavy Flamer, Tank Hunters - 155 Drop Pod - 30</t>
  </si>
  <si>
    <t>5x Thunder Hammer/Storm Shield Assault Terminators, Tank Hunters - 215</t>
  </si>
  <si>
    <t>--Troops--</t>
  </si>
  <si>
    <t>Crusader Squad, 5x Initiates, Lascannon, Plasma Gun, Bolters - 101</t>
  </si>
  <si>
    <t>Crusader Squad, 10x Initiates, 10x Neophytes, Bolt Pistols &amp; Chaniswords, Power Fist, Meltagun - 285</t>
  </si>
  <si>
    <t>--Heavy Support--</t>
  </si>
  <si>
    <t>Land Raider Crusader, Smoke Launchers - 268</t>
  </si>
  <si>
    <t>--Fortification--</t>
  </si>
  <si>
    <t>Aegis Defense Line, Quadgun - 100</t>
  </si>
  <si>
    <t>Totalt: 1750</t>
  </si>
  <si>
    <t>Khârn the betrayer -160p</t>
  </si>
  <si>
    <t>Daemon Prince</t>
  </si>
  <si>
    <t> Mark of Nurgel, wings, Power armour, the black mace and gift of mutation - 275p</t>
  </si>
  <si>
    <t xml:space="preserve">9st Korne berzerkers </t>
  </si>
  <si>
    <t> Veteren of the long war, Icon of Wrath and Power sword -  220p</t>
  </si>
  <si>
    <t>Fast attack</t>
  </si>
  <si>
    <t>1st Heldrake</t>
  </si>
  <si>
    <t> Baleflamer -  170</t>
  </si>
  <si>
    <t>10st Raptors</t>
  </si>
  <si>
    <t> Mark of Khorn, Veterans of the long war, 2st meltagun, Gift of mutation and Power sword - 265p</t>
  </si>
  <si>
    <t>Heavy support</t>
  </si>
  <si>
    <t>Land raider -230p</t>
  </si>
  <si>
    <t>5st Havocs</t>
  </si>
  <si>
    <t> 4st autocannon -115p</t>
  </si>
  <si>
    <t>5st Havocs</t>
  </si>
  <si>
    <t> 4st Autocannons -115p  </t>
  </si>
  <si>
    <t>10st Chaos cultists- 50p</t>
  </si>
  <si>
    <t>10st Chaos cultists - 50p</t>
  </si>
  <si>
    <t>Övrigt</t>
  </si>
  <si>
    <t>Aegis Defence Lines + Autocannon - 100p</t>
  </si>
  <si>
    <t>Totalt poäng  1750</t>
  </si>
  <si>
    <t>HQ - Captain 200</t>
  </si>
  <si>
    <t>Bike, Artificer Armour, Power Fist, Lightning Claw, </t>
  </si>
  <si>
    <t>Hellfire Rounds</t>
  </si>
  <si>
    <t>HQ - Command Squad 255</t>
  </si>
  <si>
    <t>Bikes, Champions with Power Axe, 2 Plasmaguns, Melta bomb</t>
  </si>
  <si>
    <t>Troop - 9 Bikes 300</t>
  </si>
  <si>
    <t>Power Fist, 2 Meltaguns, Heavy Bolter Attack Bike</t>
  </si>
  <si>
    <t>Troop - 5 Bikes 195</t>
  </si>
  <si>
    <t>2 Plasmaguns, Multi-Melta Attack Bike</t>
  </si>
  <si>
    <t>Troop - 5 Tacticals 90</t>
  </si>
  <si>
    <t>Chainsword</t>
  </si>
  <si>
    <t>Transport - Razorback 40</t>
  </si>
  <si>
    <t>Fast Attack - Skytalon 155</t>
  </si>
  <si>
    <t>Skyhammer Missile Launcher</t>
  </si>
  <si>
    <t>Heavy Support - Predator 85</t>
  </si>
  <si>
    <t>Heavy Bolter sponsons</t>
  </si>
  <si>
    <t>Heavy Support - Whirlwind 85</t>
  </si>
  <si>
    <t>Heavy Support - 5 Devastators 150</t>
  </si>
  <si>
    <t>Chainsword, 4 Heavy Bolters</t>
  </si>
  <si>
    <t>SW, Kim Nilsson</t>
  </si>
  <si>
    <t>Lord, thunderwolf, thunderhammer, Stormshield, runicarmor, Wolftail T, Wolftooth, 1st Fenrisian wolf. 250p</t>
  </si>
  <si>
    <t>Rune priest rulebook spells, warlord (forcesword). 100p</t>
  </si>
  <si>
    <t>Wolfpriest, runic armor, saga of the hunter. 130p</t>
  </si>
  <si>
    <t>Wofl Gards 205p</t>
  </si>
  <si>
    <t>2st bolt pistol /closcombat W</t>
  </si>
  <si>
    <t>2st terminator, combi plasma, power fist.</t>
  </si>
  <si>
    <t>1st terminator, power fist, cyclone missile. </t>
  </si>
  <si>
    <t>Grey Hunter 160p</t>
  </si>
  <si>
    <t>10st 2st plasma guns,</t>
  </si>
  <si>
    <t>Grey Hunters 170p</t>
  </si>
  <si>
    <t>10st 2st plasma guns, flagga</t>
  </si>
  <si>
    <t>Grey Hunters 160p</t>
  </si>
  <si>
    <t>10st 2st plasma guns</t>
  </si>
  <si>
    <t>Grey Hunters 115p</t>
  </si>
  <si>
    <t>7st 1st plasma gun</t>
  </si>
  <si>
    <t>Fast</t>
  </si>
  <si>
    <t>Thunderwolf Cavalry 205p</t>
  </si>
  <si>
    <t>3st 1st Power fist, 1st Stormsheild</t>
  </si>
  <si>
    <t>Long fangs 140p</t>
  </si>
  <si>
    <t>5+1 5st missile L</t>
  </si>
  <si>
    <t>Long fangs 115p</t>
  </si>
  <si>
    <t>4+1 4st missile L</t>
  </si>
  <si>
    <t>/1750p</t>
  </si>
  <si>
    <t>Arme lista Space Marines</t>
  </si>
  <si>
    <t>Forgefather Vulkan He`stan………………................................................................................190p</t>
  </si>
  <si>
    <t>10 Tacticals: meltagun, missile launcher………………………………………………………………………….175p</t>
  </si>
  <si>
    <t>10 Tacticals: flamer, multi-melta……………………………………………………………………………………..170p</t>
  </si>
  <si>
    <t>Scout Squad: heavy bolter………………………………………………………………………………………………...85p</t>
  </si>
  <si>
    <t>Scout Squad: 4x sniper riflr, 5x camo cloaks, missile launcher…………………………………………100p</t>
  </si>
  <si>
    <t>Terminator Assault Squad: thunder hammer and storm shield……………………………………….200p</t>
  </si>
  <si>
    <t>10 Sternguards: meltagun, combi-melta, storm bolter, Sgt: power fist………………………….290p Drop Pod…………………………………………………………………………………………………………………………..35p</t>
  </si>
  <si>
    <t>Assault Squard: Sgt: power fist, combat shield……………………………………………………………….130p</t>
  </si>
  <si>
    <t>Land Raider Redeemer: multi-melta……………………………………………………………………….……….250p</t>
  </si>
  <si>
    <t>Vindicator: siege shield…………………………………………………………………………………………………..125p</t>
  </si>
  <si>
    <r>
      <t>Belial</t>
    </r>
    <r>
      <rPr>
        <sz val="10"/>
        <color theme="1"/>
        <rFont val="Tahoma"/>
        <family val="2"/>
      </rPr>
      <t> 190p</t>
    </r>
  </si>
  <si>
    <t>+thunderhammer and storm shield 0p</t>
  </si>
  <si>
    <t>190p</t>
  </si>
  <si>
    <t>--------------------------------------------------------------</t>
  </si>
  <si>
    <t>Troops:</t>
  </si>
  <si>
    <r>
      <t xml:space="preserve">Deathwing Terminator Squad </t>
    </r>
    <r>
      <rPr>
        <sz val="10"/>
        <color theme="1"/>
        <rFont val="Tahoma"/>
        <family val="2"/>
      </rPr>
      <t>220p</t>
    </r>
  </si>
  <si>
    <t>+ 5 additional Terminators 220p</t>
  </si>
  <si>
    <t>+ 3x Lightning Claws 0p</t>
  </si>
  <si>
    <t>+ 5x thunderhammer and storm shield 25p</t>
  </si>
  <si>
    <t>+ 2x Assault cannon 40p</t>
  </si>
  <si>
    <t>+ 2x Chainfist 10p</t>
  </si>
  <si>
    <t>515p</t>
  </si>
  <si>
    <t>---------------------------------------------------------------</t>
  </si>
  <si>
    <r>
      <t>Deathwing Terminator Squad</t>
    </r>
    <r>
      <rPr>
        <sz val="10"/>
        <color theme="1"/>
        <rFont val="Tahoma"/>
        <family val="2"/>
      </rPr>
      <t xml:space="preserve"> 220p</t>
    </r>
  </si>
  <si>
    <t>+ 3x thunderhammer and storm shield 15p</t>
  </si>
  <si>
    <t>+ 1x Lightning Claws 0p</t>
  </si>
  <si>
    <t>+ 1x Assault cannon 20p</t>
  </si>
  <si>
    <t>+ 1x Chainfist 5p</t>
  </si>
  <si>
    <t>260p</t>
  </si>
  <si>
    <r>
      <t>Tactical Squad</t>
    </r>
    <r>
      <rPr>
        <sz val="10"/>
        <color theme="1"/>
        <rFont val="Tahoma"/>
        <family val="2"/>
      </rPr>
      <t xml:space="preserve"> 70p</t>
    </r>
  </si>
  <si>
    <t>+ 5 additional Space Marines 70p</t>
  </si>
  <si>
    <t>+ Veteran Sergeant 10p</t>
  </si>
  <si>
    <t>    +Combi-flamer 10p</t>
  </si>
  <si>
    <t>+ Flamer 5p</t>
  </si>
  <si>
    <t>+ Missile Launcher15p</t>
  </si>
  <si>
    <t>    +Flakk Missiles 10p</t>
  </si>
  <si>
    <t>Elites:</t>
  </si>
  <si>
    <r>
      <t>Dreadnought</t>
    </r>
    <r>
      <rPr>
        <sz val="10"/>
        <color theme="1"/>
        <rFont val="Tahoma"/>
        <family val="2"/>
      </rPr>
      <t xml:space="preserve"> 100p</t>
    </r>
  </si>
  <si>
    <t>+ Twin-liked Lascannon 25p</t>
  </si>
  <si>
    <t>+ Missile Launcher 10p</t>
  </si>
  <si>
    <t>135p</t>
  </si>
  <si>
    <t>-------------------------------------------------------------</t>
  </si>
  <si>
    <t>Heavy Support:</t>
  </si>
  <si>
    <r>
      <t>Whirlwind</t>
    </r>
    <r>
      <rPr>
        <sz val="10"/>
        <color theme="1"/>
        <rFont val="Tahoma"/>
        <family val="2"/>
      </rPr>
      <t>     65p</t>
    </r>
  </si>
  <si>
    <r>
      <t>Predator</t>
    </r>
    <r>
      <rPr>
        <sz val="10"/>
        <color theme="1"/>
        <rFont val="Tahoma"/>
        <family val="2"/>
      </rPr>
      <t xml:space="preserve"> 75p</t>
    </r>
  </si>
  <si>
    <t>+ Lascannon sponsons 40p</t>
  </si>
  <si>
    <t>Total: 1750p</t>
  </si>
  <si>
    <t>Armé: Orks</t>
  </si>
  <si>
    <t>Warboss, Mega Armour, Boss Pole, Cybork Body - 115</t>
  </si>
  <si>
    <t>Big Mek, Shokk Attack Gun, Boss Pole, 'Eavy Armour, Cybork Body - 115</t>
  </si>
  <si>
    <t>&lt;----- Warlord</t>
  </si>
  <si>
    <t>5x Meganobz, 2x Kombi-rokitt, 2x Kombi-skorcha - 220 Trukk, Reinforced Ram - 40</t>
  </si>
  <si>
    <t>6x Meganobz - 240</t>
  </si>
  <si>
    <t>Trukk, Reinforced Ram - 40</t>
  </si>
  <si>
    <t>30x Slugga Boyz, Nob, Power Klaw, Boss Pole - 220</t>
  </si>
  <si>
    <t>20x Shoota Boyz, Nob, Power Klaw, Boss Pole - 160</t>
  </si>
  <si>
    <t>Grots, Runtherd - 40</t>
  </si>
  <si>
    <t>Fast Attack:</t>
  </si>
  <si>
    <t>Dakkajet, extra Supa Shoota - 120</t>
  </si>
  <si>
    <t>2x Deffkotpa, TL-Rokkit Launcha - 90</t>
  </si>
  <si>
    <t>3x Deffkopta, TL-Rokkit Launcha - 135</t>
  </si>
  <si>
    <t>Looted Wagon, Boomgun, Big Shoota - 110 poäng</t>
  </si>
  <si>
    <t>Looted Wagon, Boomgun, Big Shoota - 105 poäng</t>
  </si>
  <si>
    <t>Dark Eldar 1750pt</t>
  </si>
  <si>
    <t>HQ´s</t>
  </si>
  <si>
    <t>Archon (warlord) 165pt</t>
  </si>
  <si>
    <t>Haemonculus 75pt</t>
  </si>
  <si>
    <t>Haemonculus 80pt</t>
  </si>
  <si>
    <t>ELITES</t>
  </si>
  <si>
    <t>4x Incubi 138pt</t>
  </si>
  <si>
    <t xml:space="preserve"> - Demikliaves</t>
  </si>
  <si>
    <t xml:space="preserve"> - Onslaught</t>
  </si>
  <si>
    <t>Venom 75pt</t>
  </si>
  <si>
    <t>4x Grotesques 140pt</t>
  </si>
  <si>
    <t>Raider 85pt</t>
  </si>
  <si>
    <t>TROOP</t>
  </si>
  <si>
    <t>10x Wyches 155pt</t>
  </si>
  <si>
    <t>- 2x Hydra Gauntlets</t>
  </si>
  <si>
    <t xml:space="preserve"> - Hekatrix</t>
  </si>
  <si>
    <t xml:space="preserve">  - Venomblade</t>
  </si>
  <si>
    <t>- 2x Shardnet and Impaler</t>
  </si>
  <si>
    <t>FAST ATTACK</t>
  </si>
  <si>
    <t>6x Reavers 156pt</t>
  </si>
  <si>
    <t>- 2x Heatlances</t>
  </si>
  <si>
    <t>3x Reavers 86pt</t>
  </si>
  <si>
    <t>HEAVY SUPPORT</t>
  </si>
  <si>
    <t>Ravager 125pt</t>
  </si>
  <si>
    <t>Razorwing Jetfighter 165pt</t>
  </si>
  <si>
    <r>
      <t>1.</t>
    </r>
    <r>
      <rPr>
        <sz val="7"/>
        <color theme="1"/>
        <rFont val="Times New Roman"/>
        <family val="1"/>
      </rPr>
      <t xml:space="preserve">                                      </t>
    </r>
    <r>
      <rPr>
        <sz val="12"/>
        <color theme="1"/>
        <rFont val="Times New Roman"/>
        <family val="1"/>
      </rPr>
      <t>Elias Petersson</t>
    </r>
  </si>
  <si>
    <r>
      <t>2.</t>
    </r>
    <r>
      <rPr>
        <sz val="7"/>
        <color theme="1"/>
        <rFont val="Times New Roman"/>
        <family val="1"/>
      </rPr>
      <t xml:space="preserve">                                      </t>
    </r>
    <r>
      <rPr>
        <sz val="12"/>
        <color theme="1"/>
        <rFont val="Times New Roman"/>
        <family val="1"/>
      </rPr>
      <t> </t>
    </r>
  </si>
  <si>
    <r>
      <t>3.</t>
    </r>
    <r>
      <rPr>
        <sz val="7"/>
        <color theme="1"/>
        <rFont val="Times New Roman"/>
        <family val="1"/>
      </rPr>
      <t xml:space="preserve">                                      </t>
    </r>
    <r>
      <rPr>
        <sz val="12"/>
        <color rgb="FF444444"/>
        <rFont val="Times New Roman"/>
        <family val="1"/>
      </rPr>
      <t>HQ ---</t>
    </r>
  </si>
  <si>
    <t xml:space="preserve">Big Mek, KFF, </t>
  </si>
  <si>
    <t>85p</t>
  </si>
  <si>
    <t>Warboss, pk,bosspole,cybork, ammo runt.</t>
  </si>
  <si>
    <t>103p</t>
  </si>
  <si>
    <t>Elites ---</t>
  </si>
  <si>
    <r>
      <t>15</t>
    </r>
    <r>
      <rPr>
        <sz val="12"/>
        <color rgb="FF444444"/>
        <rFont val="Times New Roman"/>
        <family val="1"/>
      </rPr>
      <t>x lootas</t>
    </r>
  </si>
  <si>
    <r>
      <t>225</t>
    </r>
    <r>
      <rPr>
        <sz val="12"/>
        <color rgb="FF444444"/>
        <rFont val="Times New Roman"/>
        <family val="1"/>
      </rPr>
      <t>p</t>
    </r>
  </si>
  <si>
    <t>15x Kommandos, nob, pk,bosspole, 2 burnas</t>
  </si>
  <si>
    <t>215p</t>
  </si>
  <si>
    <t>Troops ---</t>
  </si>
  <si>
    <t>12x Boyz,1 big shoota, nob, big choppa,bosspole</t>
  </si>
  <si>
    <t>Ded transport, Trukk, rokkit, 40p</t>
  </si>
  <si>
    <t>137p</t>
  </si>
  <si>
    <t>30x slugga boyz,1 big shoota  nob,pk,bosspole</t>
  </si>
  <si>
    <t>225p</t>
  </si>
  <si>
    <t>30x shoota boyz, 3 big shootas, nob,pk,bosspole</t>
  </si>
  <si>
    <t>235p</t>
  </si>
  <si>
    <t>Deff dread, 2 DCCW,</t>
  </si>
  <si>
    <t>105p</t>
  </si>
  <si>
    <r>
      <t>11x Ard Boyz,</t>
    </r>
    <r>
      <rPr>
        <sz val="12"/>
        <color rgb="FF444444"/>
        <rFont val="Times New Roman"/>
        <family val="1"/>
      </rPr>
      <t>, big shoota, nob,pk,bosspole.</t>
    </r>
  </si>
  <si>
    <t>Ded transport, Trukk, rokkit,  40p</t>
  </si>
  <si>
    <t>10x Grotz, runtherd</t>
  </si>
  <si>
    <t>40p</t>
  </si>
  <si>
    <t>Heavy---</t>
  </si>
  <si>
    <t>Deff dread, big shoota, schorcha, </t>
  </si>
  <si>
    <t>Fort:</t>
  </si>
  <si>
    <t>Defence line, quadgun.</t>
  </si>
  <si>
    <t>100p</t>
  </si>
  <si>
    <t>Sum: 1750p</t>
  </si>
  <si>
    <t>Space Wolves 1750 pts</t>
  </si>
  <si>
    <t>1. Rune Priest 100pts</t>
  </si>
  <si>
    <t>Codex powers: Jaws &amp; Living Lightning</t>
  </si>
  <si>
    <t>2. Rune Priest, Boltgun 100pts WARLORD</t>
  </si>
  <si>
    <t>Codex powers; Murderous Hurricane &amp; Living Lightning</t>
  </si>
  <si>
    <t>1. 10 Wolf Guards, all have Terminator Armour 440pts</t>
  </si>
  <si>
    <t>Stormshield &amp; powersword 2st</t>
  </si>
  <si>
    <t>Assaultcannon &amp; powersword 2st</t>
  </si>
  <si>
    <t>Stormbolter &amp; powerfist 2st</t>
  </si>
  <si>
    <t>Stormbolter &amp; powersword 3st</t>
  </si>
  <si>
    <t>Stormbolter &amp; poweraxe 1st</t>
  </si>
  <si>
    <t>1. 10 Grey Hunters, 2 Meltaguns, Wolf Standard, 1 Powerfist 190pts</t>
  </si>
  <si>
    <t>2. 10 Grey Hunters, 2 Plasmaguns, Wolf Standard, 1 Powerfist 195pts</t>
  </si>
  <si>
    <t>3. 6 Grey Hunters, 1 Flamer 90pts</t>
  </si>
  <si>
    <t>Dedicated transport Rhino 35pts</t>
  </si>
  <si>
    <t>4. 5 Grey Hunters 75pts</t>
  </si>
  <si>
    <t>Dedicated transport Razorback with Twinlinked Lascannon 75pts</t>
  </si>
  <si>
    <t>1. 5 Thunderwolves, 1 Powerfist, 2 Stormshields 335pts</t>
  </si>
  <si>
    <t>1. 4+1 Long Fangs, 4 Missile Launchers 115pts</t>
  </si>
  <si>
    <t>--</t>
  </si>
  <si>
    <t>Med vänliga hälsningar,</t>
  </si>
  <si>
    <t>Christofers armélista</t>
  </si>
  <si>
    <t>Codex Space Marines</t>
  </si>
  <si>
    <t>Captain -2 lighting claws, articifier armor</t>
  </si>
  <si>
    <t>145pts</t>
  </si>
  <si>
    <t>Command Squad - 1 flamer, 1 storm shield &amp; lighting claw, company standard</t>
  </si>
  <si>
    <t>165pts</t>
  </si>
  <si>
    <t>Tactical squad 1 - 1 melta, 1 plasma cannon, sgt: boltpistol &amp; cc weapon</t>
  </si>
  <si>
    <t>180pts</t>
  </si>
  <si>
    <t>Tactical squad 2 – 1 flamer, 1 multi melta, sgt: powerfist</t>
  </si>
  <si>
    <t>195pts</t>
  </si>
  <si>
    <t>Rihno (tac. Sq. 2)</t>
  </si>
  <si>
    <t>35pts</t>
  </si>
  <si>
    <t>Tactical squad 3 – 1plasma gun, 1 heavy bolter, sgt powerweapon &amp; plasma pistol</t>
  </si>
  <si>
    <t>210pts</t>
  </si>
  <si>
    <t>Rihno (tac. sq. 3)- additional storm bolter</t>
  </si>
  <si>
    <t>45pts</t>
  </si>
  <si>
    <t>Scouts(5st)- camo cloaks, 1 heavy bolter</t>
  </si>
  <si>
    <t>100pts</t>
  </si>
  <si>
    <t>Dreadnought- Assault cannon, C.C. weapon with heavy flamer</t>
  </si>
  <si>
    <t>125pts</t>
  </si>
  <si>
    <t>Land Raider Crusader- 1 multi-melta</t>
  </si>
  <si>
    <t>260pts</t>
  </si>
  <si>
    <t>Devastators(8st)-4 missile launchers</t>
  </si>
  <si>
    <t>198pts</t>
  </si>
  <si>
    <t xml:space="preserve">Whirlwind </t>
  </si>
  <si>
    <t>85pts</t>
  </si>
  <si>
    <t>Summa: 1743pts</t>
  </si>
  <si>
    <t>Dark Angles / Imperial Guard</t>
  </si>
  <si>
    <t>HQ Belial 190p ( Warlord )</t>
  </si>
  <si>
    <t>HQ Librarian 65p</t>
  </si>
  <si>
    <t>+ Terminator A 30p + Auspex 5p + Power Field Generator 30p ( Rulebook Power )</t>
  </si>
  <si>
    <t>Deathwing Terminator Squad 220p</t>
  </si>
  <si>
    <t>+ 5st Terminators 220p + 2st Assault Cannons 40p + 2st Chain Fists 10p + Sgt L Claws Free + 1st L Claws Free</t>
  </si>
  <si>
    <t>+ 1st Heavy Flamer 10p + 1st Chainfist 5p + Sgt TH &amp; SS 5p + 3st L Claws Free</t>
  </si>
  <si>
    <t>HQ Company Command Squad 50p</t>
  </si>
  <si>
    <t>+ 2 Meltaguns 20p</t>
  </si>
  <si>
    <t>Elite Guardsman Marbo 65p</t>
  </si>
  <si>
    <t>Troops Veteran Squad 70p</t>
  </si>
  <si>
    <t>+ 1st Lascannon + 2st Grenade Launchers 10p</t>
  </si>
  <si>
    <t>Fast A Vendetta 130p</t>
  </si>
  <si>
    <t>Heavy S Leman Russ Exterminator 150p</t>
  </si>
  <si>
    <t>+ Lascannon 15p +Heavy Bolters 20p + Commander Pask 50p</t>
  </si>
  <si>
    <t>Aegis Defence Line &amp; Quadgun 100p</t>
  </si>
  <si>
    <t>Chaos Daemons</t>
  </si>
  <si>
    <t>Herald of Nurgle with Cloud of Flies and Icon of Tzeentch 80 (warlord)</t>
  </si>
  <si>
    <t>Bluescribes 130</t>
  </si>
  <si>
    <t>Herald Of Tzeentch with Bolt of Tzeentch, We Are Legion and Master of Sorcery 95</t>
  </si>
  <si>
    <t>5 Flamers 115</t>
  </si>
  <si>
    <t>6 Fiends with Unholy Might 190</t>
  </si>
  <si>
    <t>5 Bloodcrushers of Khorne with Icon of Chaos and Fury of Khorne 235</t>
  </si>
  <si>
    <t>10 Horrors with Bolt of Tzeentch 180</t>
  </si>
  <si>
    <t>11 Horrors with Boltof Tzeentch and The Changeling 202</t>
  </si>
  <si>
    <t>10 Plaugebearers 150</t>
  </si>
  <si>
    <t>9 Plaugebearers 135</t>
  </si>
  <si>
    <t>5 Plaugebearers 75</t>
  </si>
  <si>
    <t>Daemon Prince with Mark of Tzeentch, Bolt of Tzeentch and Daemonic Gaze 160</t>
  </si>
  <si>
    <t>Gunks Fasta Nobs 1750p</t>
  </si>
  <si>
    <t>Warboss Mastagunk in Mega armour, cybork, attack squig, bosspole</t>
  </si>
  <si>
    <t>Warboss Blastagunk, attack squig, big choppas, Kombi scorcha, eavy, bosspole</t>
  </si>
  <si>
    <t>95p</t>
  </si>
  <si>
    <t>10 Lootas</t>
  </si>
  <si>
    <t>10 Nobs,  2 PK,  4 big choppa, 2 Kombi scorcha, 3 choppas/slugga,</t>
  </si>
  <si>
    <t>waghh banner, 10 eavy armour,  painboy, grot orderly, 1 bosspole</t>
  </si>
  <si>
    <t>385p</t>
  </si>
  <si>
    <t>Trukk, ram, rpj</t>
  </si>
  <si>
    <t>4 Mega Nobs, 2 KS</t>
  </si>
  <si>
    <t>170p</t>
  </si>
  <si>
    <t xml:space="preserve">20 Slugga  boys, Nob, PK,  bosspole  </t>
  </si>
  <si>
    <t>165p</t>
  </si>
  <si>
    <t xml:space="preserve">20 shootas, 2 big shoota, Nob, big choppa, bosspole, eavy armour </t>
  </si>
  <si>
    <t>155p</t>
  </si>
  <si>
    <t>10 grots, runtered</t>
  </si>
  <si>
    <t>S40p</t>
  </si>
  <si>
    <t>3 Deffkoptas, twin-linked shootas</t>
  </si>
  <si>
    <t>Heavy:</t>
  </si>
  <si>
    <t>Battle wagon, deffrolla, 3 big shootas, riggers, rpj</t>
  </si>
  <si>
    <t>Looted Wagon, boomgun, Big Shoota, ram, rigger, ard case</t>
  </si>
  <si>
    <t>_______</t>
  </si>
  <si>
    <t>Librarian            125</t>
  </si>
  <si>
    <t>+ jp (Blood Lance,Shield)</t>
  </si>
  <si>
    <t>5x scouts            100</t>
  </si>
  <si>
    <t>+ ML, camo</t>
  </si>
  <si>
    <t>10x tac                180</t>
  </si>
  <si>
    <t>+ plasma gun, ML            </t>
  </si>
  <si>
    <t>9x DC                240</t>
  </si>
  <si>
    <t>+ PS, TH, PA</t>
  </si>
  <si>
    <t>+ landraider            260</t>
  </si>
  <si>
    <t>    +mm</t>
  </si>
  <si>
    <t>10x ASM                215</t>
  </si>
  <si>
    <t>+ 2x Melta, mb,</t>
  </si>
  <si>
    <t>Chaplain            100</t>
  </si>
  <si>
    <t>5x Sang.Guard            250            </t>
  </si>
  <si>
    <t>+ banner, pfist,</t>
  </si>
  <si>
    <t>+ inf.pistol</t>
  </si>
  <si>
    <t>(3x sword, 1x axe)</t>
  </si>
  <si>
    <t>______</t>
  </si>
  <si>
    <t>BAAL                145</t>
  </si>
  <si>
    <t>+ H.B</t>
  </si>
  <si>
    <t>Pred                135</t>
  </si>
  <si>
    <t xml:space="preserve">+ las </t>
  </si>
  <si>
    <r>
      <t>Daemon Prince of tzeentch</t>
    </r>
    <r>
      <rPr>
        <b/>
        <sz val="10"/>
        <color rgb="FF444444"/>
        <rFont val="Verdana"/>
        <family val="2"/>
      </rPr>
      <t> </t>
    </r>
  </si>
  <si>
    <t>Wings</t>
  </si>
  <si>
    <t>power armor</t>
  </si>
  <si>
    <t>Mastery level 2</t>
  </si>
  <si>
    <t>Chaos sorcerer of Tzeentch </t>
  </si>
  <si>
    <t>disc of tzeencht</t>
  </si>
  <si>
    <t>sigil of corroption </t>
  </si>
  <si>
    <t>burning brand of skalbrathatajd</t>
  </si>
  <si>
    <t>Veteran of long war</t>
  </si>
  <si>
    <t>gift</t>
  </si>
  <si>
    <t>Dreadnough </t>
  </si>
  <si>
    <t>8 thousand sons </t>
  </si>
  <si>
    <t>1 aspiring sorcerer</t>
  </si>
  <si>
    <t>melta bomb</t>
  </si>
  <si>
    <t>Rhino </t>
  </si>
  <si>
    <t>10 cultister mark of tzeencht </t>
  </si>
  <si>
    <t>flamer</t>
  </si>
  <si>
    <t>auto pistols ccw</t>
  </si>
  <si>
    <t>5 spawns of tzeentch </t>
  </si>
  <si>
    <t>Predator </t>
  </si>
  <si>
    <t>autocannon</t>
  </si>
  <si>
    <t>lascannon spons</t>
  </si>
  <si>
    <t>//Björn</t>
  </si>
  <si>
    <t>1750 Pts - Black Templars Roster</t>
  </si>
  <si>
    <t>Total Roster Cost: 1750</t>
  </si>
  <si>
    <t>: Aegis Defence Lines (2#, 100 pts)</t>
  </si>
  <si>
    <t>1 Aegis Defence Lines , 50 pts</t>
  </si>
  <si>
    <t>1 Gun Emplacement , 50 pts = (base cost 0 + Quad-gun 50)</t>
  </si>
  <si>
    <t>: Emperor's Champion (1#, 140 pts)</t>
  </si>
  <si>
    <t>1 Emperor's Champion , 140 pts = (base cost 90 + Accept Any Challenge... 50)</t>
  </si>
  <si>
    <t>HQ: Marshal (1#, 102 pts)</t>
  </si>
  <si>
    <t>1 Marshal , 102 pts = (base cost 80 + Bolt Pistol x1 1 + Close Combat Weapon x1 1) + Artificer</t>
  </si>
  <si>
    <t>Armour 20</t>
  </si>
  <si>
    <t>HQ: Master of Sanctity (1#, 111 pts)</t>
  </si>
  <si>
    <t>1 Master of Sanctity , 111 pts = (base cost 110 + Bolt Pistol x1 1)</t>
  </si>
  <si>
    <t>Troops: Crusader Squad (15#, 235 pts)</t>
  </si>
  <si>
    <t>1 Crusader Squad , 0 pts</t>
  </si>
  <si>
    <t>8 Initiate with Bolt Pistol and CCW , 128 pts = 8 * 16</t>
  </si>
  <si>
    <t>1 Initiate with Meltagun , 26 pts = (base cost 16) + Meltagun 10</t>
  </si>
  <si>
    <t>1 Initiate with Lascannon , 31 pts = (base cost 16) + Lascannon 15</t>
  </si>
  <si>
    <t>5 Neophyte with Bolt Pistol &amp; CCW , 50 pts = 5 * 10</t>
  </si>
  <si>
    <t>8 Initiate with Bolter , 128 pts = 8 * 16</t>
  </si>
  <si>
    <t>Troops: Crusader Squad (5#, 95 pts)</t>
  </si>
  <si>
    <t>4 Initiate with Bolter , 64 pts = 4 * 16</t>
  </si>
  <si>
    <t>Fast Attack: Land Speeder Squadron (2#, 160 pts)</t>
  </si>
  <si>
    <t>1 Land Speeder Squadron , 0 pts</t>
  </si>
  <si>
    <t>1 Land Speeder Tornado , 80 pts = (base cost 50 + Assault Cannon 30)</t>
  </si>
  <si>
    <t>Fast Attack: Land Speeder Squadron (1#, 85 pts)</t>
  </si>
  <si>
    <t>1 Land Speeder Typhoon , 85 pts = (base cost 70 + Multi-melta 15)</t>
  </si>
  <si>
    <t>Heavy Support: Predator Annihilator (1#, 148 pts)</t>
  </si>
  <si>
    <t>1 Predator Annihilator , 148 pts = (base cost 120 + Smoke Launchers 3 + 2x Lascannons 25)</t>
  </si>
  <si>
    <t>Elite: Venerable Dreadnought (2#, 175 pts)</t>
  </si>
  <si>
    <t>1 Venerable Dreadnought , 145 pts = (base cost 105 + Venerable 20 + Heavy Flamer 10 + Multimelta</t>
  </si>
  <si>
    <t>10)</t>
  </si>
  <si>
    <t>1 Drop Pod , 30 pts</t>
  </si>
  <si>
    <t>Fast Attack: Black Templars Bike Squadron (4#, 164 pts)</t>
  </si>
  <si>
    <t>3 Black Templars Bike Squadron , 99 pts = 3 * 32 (base cost 32) + Flamer x1 3</t>
  </si>
  <si>
    <t>1 Attack Bike , 65 pts = (base cost 50) + Multi-melta x1 15</t>
  </si>
  <si>
    <t>Mattias Magnusson 1750 pts Eldar</t>
  </si>
  <si>
    <t>Yriel 155</t>
  </si>
  <si>
    <t>Farseer 150</t>
  </si>
  <si>
    <t>Runes of Warding</t>
  </si>
  <si>
    <t>Runes of Witnessing</t>
  </si>
  <si>
    <t>Spirit stones</t>
  </si>
  <si>
    <t>Guide</t>
  </si>
  <si>
    <t>Fortune</t>
  </si>
  <si>
    <t>10 Fire Dragon 192</t>
  </si>
  <si>
    <t>Exarch</t>
  </si>
  <si>
    <t>Tank hunter</t>
  </si>
  <si>
    <t>Crack shot</t>
  </si>
  <si>
    <t>Wave serpent 115</t>
  </si>
  <si>
    <t>TL Scatter laser</t>
  </si>
  <si>
    <t>3 Jetbikes 66</t>
  </si>
  <si>
    <t>9 Rangers 171</t>
  </si>
  <si>
    <t>10 Dire Avengers 162</t>
  </si>
  <si>
    <t>Defend</t>
  </si>
  <si>
    <t>PW+shimmer sh.</t>
  </si>
  <si>
    <t>Wave serpent 130</t>
  </si>
  <si>
    <t>TL Missile launcher</t>
  </si>
  <si>
    <t>7 Warp spiders 181</t>
  </si>
  <si>
    <t>Dual PW</t>
  </si>
  <si>
    <t>Spinneret rifle</t>
  </si>
  <si>
    <t>6 Warp spiders 132</t>
  </si>
  <si>
    <t>Night spinner 115</t>
  </si>
  <si>
    <t>Tot 1750 pts</t>
  </si>
  <si>
    <t>ORKZ 1750 pts</t>
  </si>
  <si>
    <t>Warboss (Warlord), Bike, Bosspole, Cybork Body, Power Klaw, Shoota/Skorcha Kombi-weapon. 145</t>
  </si>
  <si>
    <t>Warboss, Mega Armour, Bosspole. 105</t>
  </si>
  <si>
    <t>30 Boys with Shootas, 3 Big Shootas. 195</t>
  </si>
  <si>
    <t>10 Gretchin + Runtherd. 40</t>
  </si>
  <si>
    <t>5 Meganobz. 5 Shoota/Skorcha Kombi-weapons. 225</t>
  </si>
  <si>
    <t>in: Trukk, Red Paint Job, Reinforced Ram, Boarding Plank. 50</t>
  </si>
  <si>
    <t>15 Lootas. 225</t>
  </si>
  <si>
    <t>Dakkajet. Extra Supa Shoota, Fighta Ace. 130</t>
  </si>
  <si>
    <t>10 Warbikers with Nob, Big Choppa, Bosspole. 270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</si>
</sst>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ahoma"/>
      <family val="2"/>
    </font>
    <font>
      <b/>
      <sz val="10"/>
      <color rgb="FF222222"/>
      <name val="Arial"/>
      <family val="2"/>
    </font>
    <font>
      <sz val="10"/>
      <color rgb="FF222222"/>
      <name val="Arial"/>
      <family val="2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u/>
      <sz val="18"/>
      <color theme="1"/>
      <name val="Calibri"/>
      <family val="2"/>
    </font>
    <font>
      <sz val="12"/>
      <color theme="1"/>
      <name val="Calibri"/>
      <family val="2"/>
    </font>
    <font>
      <b/>
      <i/>
      <u/>
      <sz val="18"/>
      <color theme="1"/>
      <name val="Calibri"/>
      <family val="2"/>
    </font>
    <font>
      <i/>
      <u/>
      <sz val="14"/>
      <color rgb="FFD03A3A"/>
      <name val="Calibri"/>
      <family val="2"/>
    </font>
    <font>
      <b/>
      <sz val="13.5"/>
      <color rgb="FFE36C09"/>
      <name val="Tahoma"/>
      <family val="2"/>
    </font>
    <font>
      <b/>
      <sz val="10"/>
      <color theme="1"/>
      <name val="Tahoma"/>
      <family val="2"/>
    </font>
    <font>
      <i/>
      <sz val="10"/>
      <color rgb="FFFF0000"/>
      <name val="Tahoma"/>
      <family val="2"/>
    </font>
    <font>
      <i/>
      <sz val="10"/>
      <color theme="1"/>
      <name val="Tahoma"/>
      <family val="2"/>
    </font>
    <font>
      <sz val="10"/>
      <color rgb="FF000000"/>
      <name val="Tahoma"/>
      <family val="2"/>
    </font>
    <font>
      <sz val="16"/>
      <color rgb="FFE36C09"/>
      <name val="Tahoma"/>
      <family val="2"/>
    </font>
    <font>
      <sz val="7"/>
      <color theme="1"/>
      <name val="Times New Roman"/>
      <family val="1"/>
    </font>
    <font>
      <sz val="12"/>
      <color rgb="FF444444"/>
      <name val="Times New Roman"/>
      <family val="1"/>
    </font>
    <font>
      <sz val="7.5"/>
      <color rgb="FF000000"/>
      <name val="Arial"/>
      <family val="2"/>
    </font>
    <font>
      <b/>
      <sz val="7.5"/>
      <color rgb="FF000000"/>
      <name val="Arial"/>
      <family val="2"/>
    </font>
    <font>
      <b/>
      <sz val="14"/>
      <color rgb="FF365F91"/>
      <name val="Cambria"/>
      <family val="1"/>
    </font>
    <font>
      <b/>
      <sz val="11"/>
      <color rgb="FF4F81BD"/>
      <name val="Cambria"/>
      <family val="1"/>
    </font>
    <font>
      <sz val="10"/>
      <color rgb="FF444444"/>
      <name val="Verdana"/>
      <family val="2"/>
    </font>
    <font>
      <b/>
      <sz val="10"/>
      <color rgb="FF444444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9"/>
    </xf>
    <xf numFmtId="0" fontId="7" fillId="0" borderId="0" xfId="0" applyFont="1" applyAlignment="1">
      <alignment horizontal="left" vertical="center" indent="9"/>
    </xf>
    <xf numFmtId="0" fontId="9" fillId="0" borderId="0" xfId="0" applyFont="1"/>
    <xf numFmtId="0" fontId="10" fillId="0" borderId="0" xfId="0" applyFont="1"/>
    <xf numFmtId="0" fontId="0" fillId="0" borderId="0" xfId="0" quotePrefix="1"/>
    <xf numFmtId="0" fontId="9" fillId="0" borderId="0" xfId="0" applyFont="1" applyAlignment="1">
      <alignment horizontal="right"/>
    </xf>
    <xf numFmtId="0" fontId="12" fillId="0" borderId="0" xfId="0" applyFont="1"/>
    <xf numFmtId="0" fontId="5" fillId="0" borderId="0" xfId="0" applyFont="1" applyAlignment="1">
      <alignment horizontal="right"/>
    </xf>
    <xf numFmtId="0" fontId="5" fillId="0" borderId="0" xfId="0" applyFont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9"/>
  <sheetViews>
    <sheetView tabSelected="1" workbookViewId="0">
      <selection activeCell="D29" sqref="D29"/>
    </sheetView>
  </sheetViews>
  <sheetFormatPr defaultRowHeight="15" x14ac:dyDescent="0.25"/>
  <sheetData>
    <row r="1" spans="1:1" x14ac:dyDescent="0.25">
      <c r="A1" t="s">
        <v>41</v>
      </c>
    </row>
    <row r="3" spans="1:1" ht="15.75" x14ac:dyDescent="0.25">
      <c r="A3" s="1" t="s">
        <v>7</v>
      </c>
    </row>
    <row r="4" spans="1:1" ht="15.75" x14ac:dyDescent="0.25">
      <c r="A4" s="1" t="s">
        <v>8</v>
      </c>
    </row>
    <row r="5" spans="1:1" ht="15.75" x14ac:dyDescent="0.25">
      <c r="A5" s="1" t="s">
        <v>9</v>
      </c>
    </row>
    <row r="6" spans="1:1" ht="15.75" x14ac:dyDescent="0.25">
      <c r="A6" s="1" t="s">
        <v>10</v>
      </c>
    </row>
    <row r="7" spans="1:1" ht="15.75" x14ac:dyDescent="0.25">
      <c r="A7" s="1" t="s">
        <v>11</v>
      </c>
    </row>
    <row r="8" spans="1:1" ht="15.75" x14ac:dyDescent="0.25">
      <c r="A8" s="1" t="s">
        <v>12</v>
      </c>
    </row>
    <row r="9" spans="1:1" ht="15.75" x14ac:dyDescent="0.25">
      <c r="A9" s="1" t="s">
        <v>13</v>
      </c>
    </row>
    <row r="10" spans="1:1" ht="15.75" x14ac:dyDescent="0.25">
      <c r="A10" s="1"/>
    </row>
    <row r="11" spans="1:1" ht="15.75" x14ac:dyDescent="0.25">
      <c r="A11" s="1" t="s">
        <v>14</v>
      </c>
    </row>
    <row r="12" spans="1:1" ht="15.75" x14ac:dyDescent="0.25">
      <c r="A12" s="1" t="s">
        <v>15</v>
      </c>
    </row>
    <row r="13" spans="1:1" ht="15.75" x14ac:dyDescent="0.25">
      <c r="A13" s="1" t="s">
        <v>8</v>
      </c>
    </row>
    <row r="14" spans="1:1" ht="15.75" x14ac:dyDescent="0.25">
      <c r="A14" s="1" t="s">
        <v>16</v>
      </c>
    </row>
    <row r="15" spans="1:1" ht="15.75" x14ac:dyDescent="0.25">
      <c r="A15" s="1" t="s">
        <v>17</v>
      </c>
    </row>
    <row r="16" spans="1:1" ht="15.75" x14ac:dyDescent="0.25">
      <c r="A16" s="1" t="s">
        <v>18</v>
      </c>
    </row>
    <row r="17" spans="1:1" ht="15.75" x14ac:dyDescent="0.25">
      <c r="A17" s="1" t="s">
        <v>19</v>
      </c>
    </row>
    <row r="18" spans="1:1" ht="15.75" x14ac:dyDescent="0.25">
      <c r="A18" s="1" t="s">
        <v>20</v>
      </c>
    </row>
    <row r="19" spans="1:1" ht="15.75" x14ac:dyDescent="0.25">
      <c r="A19" s="1"/>
    </row>
    <row r="20" spans="1:1" ht="15.75" x14ac:dyDescent="0.25">
      <c r="A20" s="1" t="s">
        <v>21</v>
      </c>
    </row>
    <row r="21" spans="1:1" ht="15.75" x14ac:dyDescent="0.25">
      <c r="A21" s="1" t="s">
        <v>22</v>
      </c>
    </row>
    <row r="22" spans="1:1" ht="15.75" x14ac:dyDescent="0.25">
      <c r="A22" s="1"/>
    </row>
    <row r="23" spans="1:1" ht="15.75" x14ac:dyDescent="0.25">
      <c r="A23" s="1" t="s">
        <v>14</v>
      </c>
    </row>
    <row r="24" spans="1:1" ht="15.75" x14ac:dyDescent="0.25">
      <c r="A24" s="1" t="s">
        <v>15</v>
      </c>
    </row>
    <row r="25" spans="1:1" ht="15.75" x14ac:dyDescent="0.25">
      <c r="A25" s="1" t="s">
        <v>8</v>
      </c>
    </row>
    <row r="26" spans="1:1" ht="15.75" x14ac:dyDescent="0.25">
      <c r="A26" s="1" t="s">
        <v>16</v>
      </c>
    </row>
    <row r="27" spans="1:1" ht="15.75" x14ac:dyDescent="0.25">
      <c r="A27" s="1" t="s">
        <v>17</v>
      </c>
    </row>
    <row r="28" spans="1:1" ht="15.75" x14ac:dyDescent="0.25">
      <c r="A28" s="1" t="s">
        <v>18</v>
      </c>
    </row>
    <row r="29" spans="1:1" ht="15.75" x14ac:dyDescent="0.25">
      <c r="A29" s="1" t="s">
        <v>23</v>
      </c>
    </row>
    <row r="30" spans="1:1" ht="15.75" x14ac:dyDescent="0.25">
      <c r="A30" s="1" t="s">
        <v>20</v>
      </c>
    </row>
    <row r="31" spans="1:1" ht="15.75" x14ac:dyDescent="0.25">
      <c r="A31" s="1"/>
    </row>
    <row r="32" spans="1:1" ht="15.75" x14ac:dyDescent="0.25">
      <c r="A32" s="1" t="s">
        <v>21</v>
      </c>
    </row>
    <row r="33" spans="1:1" ht="15.75" x14ac:dyDescent="0.25">
      <c r="A33" s="1" t="s">
        <v>22</v>
      </c>
    </row>
    <row r="34" spans="1:1" ht="15.75" x14ac:dyDescent="0.25">
      <c r="A34" s="1"/>
    </row>
    <row r="35" spans="1:1" ht="15.75" x14ac:dyDescent="0.25">
      <c r="A35" s="1" t="s">
        <v>24</v>
      </c>
    </row>
    <row r="36" spans="1:1" ht="15.75" x14ac:dyDescent="0.25">
      <c r="A36" s="1" t="s">
        <v>15</v>
      </c>
    </row>
    <row r="37" spans="1:1" ht="15.75" x14ac:dyDescent="0.25">
      <c r="A37" s="1" t="s">
        <v>17</v>
      </c>
    </row>
    <row r="38" spans="1:1" ht="15.75" x14ac:dyDescent="0.25">
      <c r="A38" s="1" t="s">
        <v>25</v>
      </c>
    </row>
    <row r="39" spans="1:1" ht="15.75" x14ac:dyDescent="0.25">
      <c r="A39" s="1" t="s">
        <v>26</v>
      </c>
    </row>
    <row r="40" spans="1:1" ht="15.75" x14ac:dyDescent="0.25">
      <c r="A40" s="1"/>
    </row>
    <row r="41" spans="1:1" ht="15.75" x14ac:dyDescent="0.25">
      <c r="A41" s="1" t="s">
        <v>27</v>
      </c>
    </row>
    <row r="42" spans="1:1" ht="15.75" x14ac:dyDescent="0.25">
      <c r="A42" s="1" t="s">
        <v>28</v>
      </c>
    </row>
    <row r="43" spans="1:1" ht="15.75" x14ac:dyDescent="0.25">
      <c r="A43" s="1"/>
    </row>
    <row r="44" spans="1:1" ht="15.75" x14ac:dyDescent="0.25">
      <c r="A44" s="1" t="s">
        <v>29</v>
      </c>
    </row>
    <row r="45" spans="1:1" ht="15.75" x14ac:dyDescent="0.25">
      <c r="A45" s="1" t="s">
        <v>30</v>
      </c>
    </row>
    <row r="46" spans="1:1" ht="15.75" x14ac:dyDescent="0.25">
      <c r="A46" s="1"/>
    </row>
    <row r="47" spans="1:1" ht="15.75" x14ac:dyDescent="0.25">
      <c r="A47" s="1" t="s">
        <v>31</v>
      </c>
    </row>
    <row r="48" spans="1:1" ht="15.75" x14ac:dyDescent="0.25">
      <c r="A48" s="1" t="s">
        <v>32</v>
      </c>
    </row>
    <row r="49" spans="1:1" ht="15.75" x14ac:dyDescent="0.25">
      <c r="A49" s="1" t="s">
        <v>33</v>
      </c>
    </row>
    <row r="50" spans="1:1" ht="15.75" x14ac:dyDescent="0.25">
      <c r="A50" s="1"/>
    </row>
    <row r="51" spans="1:1" ht="15.75" x14ac:dyDescent="0.25">
      <c r="A51" s="1" t="s">
        <v>34</v>
      </c>
    </row>
    <row r="52" spans="1:1" ht="15.75" x14ac:dyDescent="0.25">
      <c r="A52" s="1" t="s">
        <v>35</v>
      </c>
    </row>
    <row r="53" spans="1:1" ht="15.75" x14ac:dyDescent="0.25">
      <c r="A53" s="1" t="s">
        <v>36</v>
      </c>
    </row>
    <row r="54" spans="1:1" ht="15.75" x14ac:dyDescent="0.25">
      <c r="A54" s="1"/>
    </row>
    <row r="55" spans="1:1" ht="15.75" x14ac:dyDescent="0.25">
      <c r="A55" s="1" t="s">
        <v>37</v>
      </c>
    </row>
    <row r="56" spans="1:1" ht="15.75" x14ac:dyDescent="0.25">
      <c r="A56" s="1" t="s">
        <v>38</v>
      </c>
    </row>
    <row r="57" spans="1:1" ht="15.75" x14ac:dyDescent="0.25">
      <c r="A57" s="1" t="s">
        <v>26</v>
      </c>
    </row>
    <row r="58" spans="1:1" ht="15.75" x14ac:dyDescent="0.25">
      <c r="A58" s="1" t="s">
        <v>39</v>
      </c>
    </row>
    <row r="59" spans="1:1" ht="15.75" x14ac:dyDescent="0.25">
      <c r="A59" s="2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7"/>
  <sheetViews>
    <sheetView workbookViewId="0">
      <selection activeCell="D29" sqref="D29"/>
    </sheetView>
  </sheetViews>
  <sheetFormatPr defaultRowHeight="15" x14ac:dyDescent="0.25"/>
  <sheetData>
    <row r="1" spans="1:1" x14ac:dyDescent="0.25">
      <c r="A1" t="s">
        <v>66</v>
      </c>
    </row>
    <row r="3" spans="1:1" ht="15.75" x14ac:dyDescent="0.25">
      <c r="A3" s="1" t="s">
        <v>42</v>
      </c>
    </row>
    <row r="4" spans="1:1" ht="15.75" x14ac:dyDescent="0.25">
      <c r="A4" s="1"/>
    </row>
    <row r="5" spans="1:1" ht="15.75" x14ac:dyDescent="0.25">
      <c r="A5" s="1" t="s">
        <v>43</v>
      </c>
    </row>
    <row r="6" spans="1:1" ht="15.75" x14ac:dyDescent="0.25">
      <c r="A6" s="1"/>
    </row>
    <row r="7" spans="1:1" ht="15.75" x14ac:dyDescent="0.25">
      <c r="A7" s="1" t="s">
        <v>44</v>
      </c>
    </row>
    <row r="8" spans="1:1" ht="15.75" x14ac:dyDescent="0.25">
      <c r="A8" s="1" t="s">
        <v>45</v>
      </c>
    </row>
    <row r="9" spans="1:1" ht="15.75" x14ac:dyDescent="0.25">
      <c r="A9" s="1" t="s">
        <v>46</v>
      </c>
    </row>
    <row r="10" spans="1:1" ht="15.75" x14ac:dyDescent="0.25">
      <c r="A10" s="1"/>
    </row>
    <row r="11" spans="1:1" ht="15.75" x14ac:dyDescent="0.25">
      <c r="A11" s="1" t="s">
        <v>47</v>
      </c>
    </row>
    <row r="12" spans="1:1" ht="15.75" x14ac:dyDescent="0.25">
      <c r="A12" s="1"/>
    </row>
    <row r="13" spans="1:1" ht="15.75" x14ac:dyDescent="0.25">
      <c r="A13" s="1" t="s">
        <v>48</v>
      </c>
    </row>
    <row r="14" spans="1:1" ht="15.75" x14ac:dyDescent="0.25">
      <c r="A14" s="1" t="s">
        <v>49</v>
      </c>
    </row>
    <row r="15" spans="1:1" ht="15.75" x14ac:dyDescent="0.25">
      <c r="A15" s="1"/>
    </row>
    <row r="16" spans="1:1" ht="15.75" x14ac:dyDescent="0.25">
      <c r="A16" s="1" t="s">
        <v>50</v>
      </c>
    </row>
    <row r="17" spans="1:1" ht="15.75" x14ac:dyDescent="0.25">
      <c r="A17" s="1" t="s">
        <v>51</v>
      </c>
    </row>
    <row r="18" spans="1:1" ht="15.75" x14ac:dyDescent="0.25">
      <c r="A18" s="1"/>
    </row>
    <row r="19" spans="1:1" ht="15.75" x14ac:dyDescent="0.25">
      <c r="A19" s="1" t="s">
        <v>50</v>
      </c>
    </row>
    <row r="20" spans="1:1" ht="15.75" x14ac:dyDescent="0.25">
      <c r="A20" s="1" t="s">
        <v>51</v>
      </c>
    </row>
    <row r="21" spans="1:1" ht="15.75" x14ac:dyDescent="0.25">
      <c r="A21" s="1"/>
    </row>
    <row r="22" spans="1:1" ht="15.75" x14ac:dyDescent="0.25">
      <c r="A22" s="1" t="s">
        <v>52</v>
      </c>
    </row>
    <row r="23" spans="1:1" ht="15.75" x14ac:dyDescent="0.25">
      <c r="A23" s="1"/>
    </row>
    <row r="24" spans="1:1" ht="15.75" x14ac:dyDescent="0.25">
      <c r="A24" s="1" t="s">
        <v>53</v>
      </c>
    </row>
    <row r="25" spans="1:1" ht="15.75" x14ac:dyDescent="0.25">
      <c r="A25" s="1" t="s">
        <v>54</v>
      </c>
    </row>
    <row r="26" spans="1:1" ht="15.75" x14ac:dyDescent="0.25">
      <c r="A26" s="1"/>
    </row>
    <row r="27" spans="1:1" ht="15.75" x14ac:dyDescent="0.25">
      <c r="A27" s="1"/>
    </row>
    <row r="28" spans="1:1" ht="15.75" x14ac:dyDescent="0.25">
      <c r="A28" s="1" t="s">
        <v>55</v>
      </c>
    </row>
    <row r="29" spans="1:1" ht="15.75" x14ac:dyDescent="0.25">
      <c r="A29" s="1" t="s">
        <v>56</v>
      </c>
    </row>
    <row r="30" spans="1:1" ht="15.75" x14ac:dyDescent="0.25">
      <c r="A30" s="1"/>
    </row>
    <row r="31" spans="1:1" ht="15.75" x14ac:dyDescent="0.25">
      <c r="A31" s="1" t="s">
        <v>57</v>
      </c>
    </row>
    <row r="32" spans="1:1" ht="15.75" x14ac:dyDescent="0.25">
      <c r="A32" s="1" t="s">
        <v>58</v>
      </c>
    </row>
    <row r="33" spans="1:1" ht="15.75" x14ac:dyDescent="0.25">
      <c r="A33" s="1"/>
    </row>
    <row r="34" spans="1:1" ht="15.75" x14ac:dyDescent="0.25">
      <c r="A34" s="1" t="s">
        <v>59</v>
      </c>
    </row>
    <row r="35" spans="1:1" ht="15.75" x14ac:dyDescent="0.25">
      <c r="A35" s="1" t="s">
        <v>60</v>
      </c>
    </row>
    <row r="36" spans="1:1" ht="15.75" x14ac:dyDescent="0.25">
      <c r="A36" s="1"/>
    </row>
    <row r="37" spans="1:1" ht="15.75" x14ac:dyDescent="0.25">
      <c r="A37" s="1" t="s">
        <v>57</v>
      </c>
    </row>
    <row r="38" spans="1:1" ht="15.75" x14ac:dyDescent="0.25">
      <c r="A38" s="1" t="s">
        <v>58</v>
      </c>
    </row>
    <row r="39" spans="1:1" ht="15.75" x14ac:dyDescent="0.25">
      <c r="A39" s="1"/>
    </row>
    <row r="40" spans="1:1" ht="15.75" x14ac:dyDescent="0.25">
      <c r="A40" s="1" t="s">
        <v>61</v>
      </c>
    </row>
    <row r="41" spans="1:1" ht="15.75" x14ac:dyDescent="0.25">
      <c r="A41" s="1"/>
    </row>
    <row r="42" spans="1:1" ht="15.75" x14ac:dyDescent="0.25">
      <c r="A42" s="1" t="s">
        <v>62</v>
      </c>
    </row>
    <row r="43" spans="1:1" ht="15.75" x14ac:dyDescent="0.25">
      <c r="A43" s="1" t="s">
        <v>63</v>
      </c>
    </row>
    <row r="44" spans="1:1" ht="15.75" x14ac:dyDescent="0.25">
      <c r="A44" s="1"/>
    </row>
    <row r="45" spans="1:1" ht="15.75" x14ac:dyDescent="0.25">
      <c r="A45" s="1" t="s">
        <v>64</v>
      </c>
    </row>
    <row r="46" spans="1:1" ht="15.75" x14ac:dyDescent="0.25">
      <c r="A46" s="1"/>
    </row>
    <row r="47" spans="1:1" ht="15.75" x14ac:dyDescent="0.25">
      <c r="A47" s="1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D29" sqref="D29"/>
    </sheetView>
  </sheetViews>
  <sheetFormatPr defaultRowHeight="15" x14ac:dyDescent="0.25"/>
  <cols>
    <col min="1" max="1" width="31" customWidth="1"/>
  </cols>
  <sheetData>
    <row r="1" spans="1:1" x14ac:dyDescent="0.25">
      <c r="A1" s="3" t="s">
        <v>4</v>
      </c>
    </row>
    <row r="2" spans="1:1" x14ac:dyDescent="0.25">
      <c r="A2" s="3" t="s">
        <v>3</v>
      </c>
    </row>
    <row r="3" spans="1:1" x14ac:dyDescent="0.25">
      <c r="A3" s="3" t="s">
        <v>67</v>
      </c>
    </row>
    <row r="4" spans="1:1" x14ac:dyDescent="0.25">
      <c r="A4" s="3">
        <v>880406</v>
      </c>
    </row>
    <row r="5" spans="1:1" x14ac:dyDescent="0.25">
      <c r="A5" s="3"/>
    </row>
    <row r="6" spans="1:1" x14ac:dyDescent="0.25">
      <c r="A6" s="3" t="s">
        <v>68</v>
      </c>
    </row>
    <row r="7" spans="1:1" x14ac:dyDescent="0.25">
      <c r="A7" s="3"/>
    </row>
    <row r="8" spans="1:1" x14ac:dyDescent="0.25">
      <c r="A8" s="3" t="s">
        <v>69</v>
      </c>
    </row>
    <row r="9" spans="1:1" x14ac:dyDescent="0.25">
      <c r="A9" s="3" t="s">
        <v>70</v>
      </c>
    </row>
    <row r="10" spans="1:1" x14ac:dyDescent="0.25">
      <c r="A10" s="3"/>
    </row>
    <row r="11" spans="1:1" x14ac:dyDescent="0.25">
      <c r="A11" s="3" t="s">
        <v>71</v>
      </c>
    </row>
    <row r="12" spans="1:1" x14ac:dyDescent="0.25">
      <c r="A12" s="3" t="s">
        <v>72</v>
      </c>
    </row>
    <row r="13" spans="1:1" x14ac:dyDescent="0.25">
      <c r="A13" s="3" t="s">
        <v>73</v>
      </c>
    </row>
    <row r="14" spans="1:1" x14ac:dyDescent="0.25">
      <c r="A14" s="3"/>
    </row>
    <row r="15" spans="1:1" x14ac:dyDescent="0.25">
      <c r="A15" s="3" t="s">
        <v>74</v>
      </c>
    </row>
    <row r="16" spans="1:1" x14ac:dyDescent="0.25">
      <c r="A16" s="3" t="s">
        <v>75</v>
      </c>
    </row>
    <row r="17" spans="1:1" x14ac:dyDescent="0.25">
      <c r="A17" s="3" t="s">
        <v>76</v>
      </c>
    </row>
    <row r="18" spans="1:1" x14ac:dyDescent="0.25">
      <c r="A18" s="3" t="s">
        <v>77</v>
      </c>
    </row>
    <row r="19" spans="1:1" x14ac:dyDescent="0.25">
      <c r="A19" s="3"/>
    </row>
    <row r="20" spans="1:1" x14ac:dyDescent="0.25">
      <c r="A20" s="3" t="s">
        <v>78</v>
      </c>
    </row>
    <row r="21" spans="1:1" x14ac:dyDescent="0.25">
      <c r="A21" s="3" t="s">
        <v>79</v>
      </c>
    </row>
    <row r="22" spans="1:1" x14ac:dyDescent="0.25">
      <c r="A22" s="3" t="s">
        <v>80</v>
      </c>
    </row>
    <row r="23" spans="1:1" x14ac:dyDescent="0.25">
      <c r="A23" s="3" t="s">
        <v>81</v>
      </c>
    </row>
    <row r="24" spans="1:1" x14ac:dyDescent="0.25">
      <c r="A24" s="3"/>
    </row>
    <row r="25" spans="1:1" x14ac:dyDescent="0.25">
      <c r="A25" s="3" t="s">
        <v>82</v>
      </c>
    </row>
    <row r="26" spans="1:1" x14ac:dyDescent="0.25">
      <c r="A26" s="3" t="s">
        <v>83</v>
      </c>
    </row>
    <row r="27" spans="1:1" x14ac:dyDescent="0.25">
      <c r="A27" s="3"/>
    </row>
    <row r="28" spans="1:1" x14ac:dyDescent="0.25">
      <c r="A28" s="3" t="s">
        <v>84</v>
      </c>
    </row>
    <row r="29" spans="1:1" x14ac:dyDescent="0.25">
      <c r="A29" s="3" t="s">
        <v>85</v>
      </c>
    </row>
    <row r="30" spans="1:1" x14ac:dyDescent="0.25">
      <c r="A30" s="3"/>
    </row>
    <row r="31" spans="1:1" x14ac:dyDescent="0.25">
      <c r="A31" s="3" t="s">
        <v>64</v>
      </c>
    </row>
    <row r="32" spans="1:1" x14ac:dyDescent="0.25">
      <c r="A32" s="3" t="s">
        <v>50</v>
      </c>
    </row>
    <row r="33" spans="1:1" x14ac:dyDescent="0.25">
      <c r="A33" s="3" t="s">
        <v>86</v>
      </c>
    </row>
    <row r="34" spans="1:1" x14ac:dyDescent="0.25">
      <c r="A34" s="3"/>
    </row>
    <row r="35" spans="1:1" x14ac:dyDescent="0.25">
      <c r="A35" s="3" t="s">
        <v>87</v>
      </c>
    </row>
    <row r="36" spans="1:1" x14ac:dyDescent="0.25">
      <c r="A36" s="3" t="s">
        <v>88</v>
      </c>
    </row>
    <row r="37" spans="1:1" x14ac:dyDescent="0.25">
      <c r="A37" s="3"/>
    </row>
    <row r="38" spans="1:1" x14ac:dyDescent="0.25">
      <c r="A38" s="3" t="s">
        <v>89</v>
      </c>
    </row>
    <row r="39" spans="1:1" x14ac:dyDescent="0.25">
      <c r="A39" s="3" t="s">
        <v>90</v>
      </c>
    </row>
    <row r="40" spans="1:1" x14ac:dyDescent="0.25">
      <c r="A40" s="3"/>
    </row>
    <row r="41" spans="1:1" x14ac:dyDescent="0.25">
      <c r="A41" s="3" t="s">
        <v>91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1"/>
  <sheetViews>
    <sheetView workbookViewId="0">
      <selection activeCell="D29" sqref="D29"/>
    </sheetView>
  </sheetViews>
  <sheetFormatPr defaultRowHeight="15" x14ac:dyDescent="0.25"/>
  <sheetData>
    <row r="2" spans="1:1" x14ac:dyDescent="0.25">
      <c r="A2" s="4" t="s">
        <v>92</v>
      </c>
    </row>
    <row r="3" spans="1:1" x14ac:dyDescent="0.25">
      <c r="A3" s="4" t="s">
        <v>93</v>
      </c>
    </row>
    <row r="4" spans="1:1" x14ac:dyDescent="0.25">
      <c r="A4" s="4"/>
    </row>
    <row r="5" spans="1:1" x14ac:dyDescent="0.25">
      <c r="A5" s="4" t="s">
        <v>94</v>
      </c>
    </row>
    <row r="6" spans="1:1" x14ac:dyDescent="0.25">
      <c r="A6" s="4" t="s">
        <v>95</v>
      </c>
    </row>
    <row r="7" spans="1:1" x14ac:dyDescent="0.25">
      <c r="A7" s="4"/>
    </row>
    <row r="8" spans="1:1" x14ac:dyDescent="0.25">
      <c r="A8" s="4" t="s">
        <v>96</v>
      </c>
    </row>
    <row r="9" spans="1:1" x14ac:dyDescent="0.25">
      <c r="A9" s="4" t="s">
        <v>97</v>
      </c>
    </row>
    <row r="10" spans="1:1" x14ac:dyDescent="0.25">
      <c r="A10" s="4"/>
    </row>
    <row r="11" spans="1:1" x14ac:dyDescent="0.25">
      <c r="A11" s="4" t="s">
        <v>98</v>
      </c>
    </row>
    <row r="12" spans="1:1" x14ac:dyDescent="0.25">
      <c r="A12" s="4" t="s">
        <v>99</v>
      </c>
    </row>
    <row r="13" spans="1:1" x14ac:dyDescent="0.25">
      <c r="A13" s="4"/>
    </row>
    <row r="14" spans="1:1" x14ac:dyDescent="0.25">
      <c r="A14" s="4" t="s">
        <v>100</v>
      </c>
    </row>
    <row r="15" spans="1:1" x14ac:dyDescent="0.25">
      <c r="A15" s="4"/>
    </row>
    <row r="16" spans="1:1" x14ac:dyDescent="0.25">
      <c r="A16" s="4" t="s">
        <v>101</v>
      </c>
    </row>
    <row r="17" spans="1:1" x14ac:dyDescent="0.25">
      <c r="A17" s="4" t="s">
        <v>99</v>
      </c>
    </row>
    <row r="18" spans="1:1" x14ac:dyDescent="0.25">
      <c r="A18" s="4" t="s">
        <v>102</v>
      </c>
    </row>
    <row r="19" spans="1:1" x14ac:dyDescent="0.25">
      <c r="A19" s="4" t="s">
        <v>103</v>
      </c>
    </row>
    <row r="20" spans="1:1" x14ac:dyDescent="0.25">
      <c r="A20" s="4"/>
    </row>
    <row r="21" spans="1:1" x14ac:dyDescent="0.25">
      <c r="A21" s="4" t="s">
        <v>104</v>
      </c>
    </row>
    <row r="22" spans="1:1" x14ac:dyDescent="0.25">
      <c r="A22" s="4" t="s">
        <v>105</v>
      </c>
    </row>
    <row r="23" spans="1:1" x14ac:dyDescent="0.25">
      <c r="A23" s="4" t="s">
        <v>102</v>
      </c>
    </row>
    <row r="24" spans="1:1" x14ac:dyDescent="0.25">
      <c r="A24" s="4" t="s">
        <v>103</v>
      </c>
    </row>
    <row r="25" spans="1:1" x14ac:dyDescent="0.25">
      <c r="A25" s="4"/>
    </row>
    <row r="26" spans="1:1" x14ac:dyDescent="0.25">
      <c r="A26" s="4" t="s">
        <v>106</v>
      </c>
    </row>
    <row r="27" spans="1:1" x14ac:dyDescent="0.25">
      <c r="A27" s="4" t="s">
        <v>107</v>
      </c>
    </row>
    <row r="28" spans="1:1" x14ac:dyDescent="0.25">
      <c r="A28" s="4" t="s">
        <v>108</v>
      </c>
    </row>
    <row r="29" spans="1:1" x14ac:dyDescent="0.25">
      <c r="A29" s="4"/>
    </row>
    <row r="30" spans="1:1" x14ac:dyDescent="0.25">
      <c r="A30" s="4" t="s">
        <v>109</v>
      </c>
    </row>
    <row r="31" spans="1:1" x14ac:dyDescent="0.25">
      <c r="A31" s="4" t="s">
        <v>110</v>
      </c>
    </row>
    <row r="32" spans="1:1" x14ac:dyDescent="0.25">
      <c r="A32" s="4"/>
    </row>
    <row r="33" spans="1:1" x14ac:dyDescent="0.25">
      <c r="A33" s="4" t="s">
        <v>111</v>
      </c>
    </row>
    <row r="34" spans="1:1" x14ac:dyDescent="0.25">
      <c r="A34" s="4" t="s">
        <v>112</v>
      </c>
    </row>
    <row r="35" spans="1:1" x14ac:dyDescent="0.25">
      <c r="A35" s="4"/>
    </row>
    <row r="36" spans="1:1" x14ac:dyDescent="0.25">
      <c r="A36" s="4" t="s">
        <v>113</v>
      </c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 t="s">
        <v>114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50"/>
  <sheetViews>
    <sheetView workbookViewId="0">
      <selection activeCell="D29" sqref="D29"/>
    </sheetView>
  </sheetViews>
  <sheetFormatPr defaultRowHeight="15" x14ac:dyDescent="0.25"/>
  <sheetData>
    <row r="2" spans="1:1" x14ac:dyDescent="0.25">
      <c r="A2" s="3" t="s">
        <v>115</v>
      </c>
    </row>
    <row r="3" spans="1:1" x14ac:dyDescent="0.25">
      <c r="A3" s="3" t="s">
        <v>43</v>
      </c>
    </row>
    <row r="4" spans="1:1" x14ac:dyDescent="0.25">
      <c r="A4" s="3" t="s">
        <v>116</v>
      </c>
    </row>
    <row r="5" spans="1:1" x14ac:dyDescent="0.25">
      <c r="A5" s="3" t="s">
        <v>117</v>
      </c>
    </row>
    <row r="6" spans="1:1" x14ac:dyDescent="0.25">
      <c r="A6" s="4"/>
    </row>
    <row r="7" spans="1:1" x14ac:dyDescent="0.25">
      <c r="A7" s="3" t="s">
        <v>118</v>
      </c>
    </row>
    <row r="8" spans="1:1" x14ac:dyDescent="0.25">
      <c r="A8" s="3" t="s">
        <v>119</v>
      </c>
    </row>
    <row r="9" spans="1:1" x14ac:dyDescent="0.25">
      <c r="A9" s="3" t="s">
        <v>120</v>
      </c>
    </row>
    <row r="10" spans="1:1" x14ac:dyDescent="0.25">
      <c r="A10" s="4"/>
    </row>
    <row r="11" spans="1:1" x14ac:dyDescent="0.25">
      <c r="A11" s="3" t="s">
        <v>121</v>
      </c>
    </row>
    <row r="12" spans="1:1" x14ac:dyDescent="0.25">
      <c r="A12" s="3" t="s">
        <v>122</v>
      </c>
    </row>
    <row r="13" spans="1:1" x14ac:dyDescent="0.25">
      <c r="A13" s="4"/>
    </row>
    <row r="14" spans="1:1" x14ac:dyDescent="0.25">
      <c r="A14" s="3" t="s">
        <v>123</v>
      </c>
    </row>
    <row r="15" spans="1:1" x14ac:dyDescent="0.25">
      <c r="A15" s="3" t="s">
        <v>124</v>
      </c>
    </row>
    <row r="16" spans="1:1" x14ac:dyDescent="0.25">
      <c r="A16" s="3" t="s">
        <v>125</v>
      </c>
    </row>
    <row r="17" spans="1:1" x14ac:dyDescent="0.25">
      <c r="A17" s="4"/>
    </row>
    <row r="18" spans="1:1" x14ac:dyDescent="0.25">
      <c r="A18" s="3" t="s">
        <v>126</v>
      </c>
    </row>
    <row r="19" spans="1:1" x14ac:dyDescent="0.25">
      <c r="A19" s="3" t="s">
        <v>127</v>
      </c>
    </row>
    <row r="20" spans="1:1" x14ac:dyDescent="0.25">
      <c r="A20" s="3" t="s">
        <v>128</v>
      </c>
    </row>
    <row r="21" spans="1:1" x14ac:dyDescent="0.25">
      <c r="A21" s="4"/>
    </row>
    <row r="22" spans="1:1" x14ac:dyDescent="0.25">
      <c r="A22" s="3" t="s">
        <v>129</v>
      </c>
    </row>
    <row r="23" spans="1:1" x14ac:dyDescent="0.25">
      <c r="A23" s="3" t="s">
        <v>130</v>
      </c>
    </row>
    <row r="24" spans="1:1" x14ac:dyDescent="0.25">
      <c r="A24" s="4"/>
    </row>
    <row r="25" spans="1:1" x14ac:dyDescent="0.25">
      <c r="A25" s="4"/>
    </row>
    <row r="26" spans="1:1" x14ac:dyDescent="0.25">
      <c r="A26" s="3" t="s">
        <v>131</v>
      </c>
    </row>
    <row r="27" spans="1:1" x14ac:dyDescent="0.25">
      <c r="A27" s="3" t="s">
        <v>43</v>
      </c>
    </row>
    <row r="28" spans="1:1" x14ac:dyDescent="0.25">
      <c r="A28" s="3" t="s">
        <v>132</v>
      </c>
    </row>
    <row r="29" spans="1:1" x14ac:dyDescent="0.25">
      <c r="A29" s="3" t="s">
        <v>133</v>
      </c>
    </row>
    <row r="30" spans="1:1" x14ac:dyDescent="0.25">
      <c r="A30" s="4"/>
    </row>
    <row r="31" spans="1:1" x14ac:dyDescent="0.25">
      <c r="A31" s="3" t="s">
        <v>118</v>
      </c>
    </row>
    <row r="32" spans="1:1" x14ac:dyDescent="0.25">
      <c r="A32" s="3" t="s">
        <v>134</v>
      </c>
    </row>
    <row r="33" spans="1:1" x14ac:dyDescent="0.25">
      <c r="A33" s="3" t="s">
        <v>135</v>
      </c>
    </row>
    <row r="34" spans="1:1" x14ac:dyDescent="0.25">
      <c r="A34" s="3" t="s">
        <v>136</v>
      </c>
    </row>
    <row r="35" spans="1:1" x14ac:dyDescent="0.25">
      <c r="A35" s="4"/>
    </row>
    <row r="36" spans="1:1" x14ac:dyDescent="0.25">
      <c r="A36" s="3" t="s">
        <v>137</v>
      </c>
    </row>
    <row r="37" spans="1:1" x14ac:dyDescent="0.25">
      <c r="A37" s="3" t="s">
        <v>138</v>
      </c>
    </row>
    <row r="38" spans="1:1" x14ac:dyDescent="0.25">
      <c r="A38" s="4"/>
    </row>
    <row r="39" spans="1:1" x14ac:dyDescent="0.25">
      <c r="A39" s="3" t="s">
        <v>137</v>
      </c>
    </row>
    <row r="40" spans="1:1" x14ac:dyDescent="0.25">
      <c r="A40" s="3" t="s">
        <v>138</v>
      </c>
    </row>
    <row r="41" spans="1:1" x14ac:dyDescent="0.25">
      <c r="A41" s="4"/>
    </row>
    <row r="42" spans="1:1" x14ac:dyDescent="0.25">
      <c r="A42" s="3" t="s">
        <v>139</v>
      </c>
    </row>
    <row r="43" spans="1:1" x14ac:dyDescent="0.25">
      <c r="A43" s="3" t="s">
        <v>140</v>
      </c>
    </row>
    <row r="44" spans="1:1" x14ac:dyDescent="0.25">
      <c r="A44" s="4"/>
    </row>
    <row r="45" spans="1:1" x14ac:dyDescent="0.25">
      <c r="A45" s="3" t="s">
        <v>126</v>
      </c>
    </row>
    <row r="46" spans="1:1" x14ac:dyDescent="0.25">
      <c r="A46" s="3" t="s">
        <v>141</v>
      </c>
    </row>
    <row r="47" spans="1:1" x14ac:dyDescent="0.25">
      <c r="A47" s="4"/>
    </row>
    <row r="48" spans="1:1" x14ac:dyDescent="0.25">
      <c r="A48" s="3" t="s">
        <v>129</v>
      </c>
    </row>
    <row r="49" spans="1:1" x14ac:dyDescent="0.25">
      <c r="A49" s="3" t="s">
        <v>142</v>
      </c>
    </row>
    <row r="50" spans="1:1" x14ac:dyDescent="0.25">
      <c r="A50" s="3" t="s">
        <v>143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0"/>
  <sheetViews>
    <sheetView workbookViewId="0">
      <selection activeCell="D29" sqref="D29"/>
    </sheetView>
  </sheetViews>
  <sheetFormatPr defaultRowHeight="15" x14ac:dyDescent="0.25"/>
  <sheetData>
    <row r="2" spans="1:1" x14ac:dyDescent="0.25">
      <c r="A2" s="5" t="s">
        <v>6</v>
      </c>
    </row>
    <row r="3" spans="1:1" x14ac:dyDescent="0.25">
      <c r="A3" s="5" t="s">
        <v>144</v>
      </c>
    </row>
    <row r="4" spans="1:1" x14ac:dyDescent="0.25">
      <c r="A4" s="6"/>
    </row>
    <row r="5" spans="1:1" x14ac:dyDescent="0.25">
      <c r="A5" s="5" t="s">
        <v>43</v>
      </c>
    </row>
    <row r="6" spans="1:1" x14ac:dyDescent="0.25">
      <c r="A6" s="6" t="s">
        <v>145</v>
      </c>
    </row>
    <row r="7" spans="1:1" x14ac:dyDescent="0.25">
      <c r="A7" s="6" t="s">
        <v>146</v>
      </c>
    </row>
    <row r="8" spans="1:1" x14ac:dyDescent="0.25">
      <c r="A8" s="6"/>
    </row>
    <row r="9" spans="1:1" x14ac:dyDescent="0.25">
      <c r="A9" s="5" t="s">
        <v>71</v>
      </c>
    </row>
    <row r="10" spans="1:1" x14ac:dyDescent="0.25">
      <c r="A10" s="6" t="s">
        <v>147</v>
      </c>
    </row>
    <row r="11" spans="1:1" x14ac:dyDescent="0.25">
      <c r="A11" s="6" t="s">
        <v>147</v>
      </c>
    </row>
    <row r="12" spans="1:1" x14ac:dyDescent="0.25">
      <c r="A12" s="6" t="s">
        <v>148</v>
      </c>
    </row>
    <row r="13" spans="1:1" x14ac:dyDescent="0.25">
      <c r="A13" s="6"/>
    </row>
    <row r="14" spans="1:1" x14ac:dyDescent="0.25">
      <c r="A14" s="5" t="s">
        <v>61</v>
      </c>
    </row>
    <row r="15" spans="1:1" x14ac:dyDescent="0.25">
      <c r="A15" s="6" t="s">
        <v>149</v>
      </c>
    </row>
    <row r="16" spans="1:1" x14ac:dyDescent="0.25">
      <c r="A16" s="6"/>
    </row>
    <row r="17" spans="1:1" x14ac:dyDescent="0.25">
      <c r="A17" s="5" t="s">
        <v>64</v>
      </c>
    </row>
    <row r="18" spans="1:1" x14ac:dyDescent="0.25">
      <c r="A18" s="6" t="s">
        <v>150</v>
      </c>
    </row>
    <row r="19" spans="1:1" x14ac:dyDescent="0.25">
      <c r="A19" s="6" t="s">
        <v>150</v>
      </c>
    </row>
    <row r="20" spans="1:1" x14ac:dyDescent="0.25">
      <c r="A20" s="6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1"/>
  <sheetViews>
    <sheetView workbookViewId="0">
      <selection activeCell="D29" sqref="D29"/>
    </sheetView>
  </sheetViews>
  <sheetFormatPr defaultRowHeight="15" x14ac:dyDescent="0.25"/>
  <sheetData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156</v>
      </c>
    </row>
    <row r="10" spans="1:1" x14ac:dyDescent="0.25">
      <c r="A10" t="s">
        <v>157</v>
      </c>
    </row>
    <row r="11" spans="1:1" x14ac:dyDescent="0.25">
      <c r="A11" t="s">
        <v>158</v>
      </c>
    </row>
    <row r="12" spans="1:1" x14ac:dyDescent="0.25">
      <c r="A12" t="s">
        <v>156</v>
      </c>
    </row>
    <row r="13" spans="1:1" x14ac:dyDescent="0.25">
      <c r="A13" t="s">
        <v>157</v>
      </c>
    </row>
    <row r="14" spans="1:1" x14ac:dyDescent="0.25">
      <c r="A14" t="s">
        <v>158</v>
      </c>
    </row>
    <row r="15" spans="1:1" x14ac:dyDescent="0.25">
      <c r="A15" t="s">
        <v>159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160</v>
      </c>
    </row>
    <row r="21" spans="1:1" x14ac:dyDescent="0.25">
      <c r="A21" t="s">
        <v>161</v>
      </c>
    </row>
    <row r="22" spans="1:1" x14ac:dyDescent="0.25">
      <c r="A22" t="s">
        <v>162</v>
      </c>
    </row>
    <row r="23" spans="1:1" x14ac:dyDescent="0.25">
      <c r="A23" t="s">
        <v>163</v>
      </c>
    </row>
    <row r="24" spans="1:1" x14ac:dyDescent="0.25">
      <c r="A24" t="s">
        <v>164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166</v>
      </c>
    </row>
    <row r="30" spans="1:1" x14ac:dyDescent="0.25">
      <c r="A30" t="s">
        <v>166</v>
      </c>
    </row>
    <row r="31" spans="1:1" x14ac:dyDescent="0.25">
      <c r="A31">
        <v>1743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9"/>
  <sheetViews>
    <sheetView workbookViewId="0">
      <selection activeCell="D29" sqref="D29"/>
    </sheetView>
  </sheetViews>
  <sheetFormatPr defaultRowHeight="15" x14ac:dyDescent="0.25"/>
  <sheetData>
    <row r="1" spans="1:1" x14ac:dyDescent="0.25">
      <c r="A1" s="4" t="s">
        <v>167</v>
      </c>
    </row>
    <row r="2" spans="1:1" x14ac:dyDescent="0.25">
      <c r="A2" s="4"/>
    </row>
    <row r="3" spans="1:1" x14ac:dyDescent="0.25">
      <c r="A3" s="4"/>
    </row>
    <row r="4" spans="1:1" x14ac:dyDescent="0.25">
      <c r="A4" s="4" t="s">
        <v>168</v>
      </c>
    </row>
    <row r="5" spans="1:1" x14ac:dyDescent="0.25">
      <c r="A5" s="4" t="s">
        <v>169</v>
      </c>
    </row>
    <row r="6" spans="1:1" x14ac:dyDescent="0.25">
      <c r="A6" s="4"/>
    </row>
    <row r="7" spans="1:1" x14ac:dyDescent="0.25">
      <c r="A7" s="4" t="s">
        <v>170</v>
      </c>
    </row>
    <row r="8" spans="1:1" x14ac:dyDescent="0.25">
      <c r="A8" s="4" t="s">
        <v>171</v>
      </c>
    </row>
    <row r="9" spans="1:1" x14ac:dyDescent="0.25">
      <c r="A9" s="4"/>
    </row>
    <row r="10" spans="1:1" x14ac:dyDescent="0.25">
      <c r="A10" s="4"/>
    </row>
    <row r="11" spans="1:1" x14ac:dyDescent="0.25">
      <c r="A11" s="4" t="s">
        <v>172</v>
      </c>
    </row>
    <row r="12" spans="1:1" x14ac:dyDescent="0.25">
      <c r="A12" s="4" t="s">
        <v>173</v>
      </c>
    </row>
    <row r="13" spans="1:1" x14ac:dyDescent="0.25">
      <c r="A13" s="4"/>
    </row>
    <row r="14" spans="1:1" x14ac:dyDescent="0.25">
      <c r="A14" s="4" t="s">
        <v>174</v>
      </c>
    </row>
    <row r="15" spans="1:1" x14ac:dyDescent="0.25">
      <c r="A15" s="4" t="s">
        <v>175</v>
      </c>
    </row>
    <row r="16" spans="1:1" x14ac:dyDescent="0.25">
      <c r="A16" s="4"/>
    </row>
    <row r="17" spans="1:1" x14ac:dyDescent="0.25">
      <c r="A17" s="4" t="s">
        <v>176</v>
      </c>
    </row>
    <row r="18" spans="1:1" x14ac:dyDescent="0.25">
      <c r="A18" s="4" t="s">
        <v>177</v>
      </c>
    </row>
    <row r="19" spans="1:1" x14ac:dyDescent="0.25">
      <c r="A19" s="4"/>
    </row>
    <row r="20" spans="1:1" x14ac:dyDescent="0.25">
      <c r="A20" s="4"/>
    </row>
    <row r="21" spans="1:1" x14ac:dyDescent="0.25">
      <c r="A21" s="4" t="s">
        <v>178</v>
      </c>
    </row>
    <row r="22" spans="1:1" x14ac:dyDescent="0.25">
      <c r="A22" s="4" t="s">
        <v>179</v>
      </c>
    </row>
    <row r="23" spans="1:1" x14ac:dyDescent="0.25">
      <c r="A23" s="4"/>
    </row>
    <row r="24" spans="1:1" x14ac:dyDescent="0.25">
      <c r="A24" s="4" t="s">
        <v>180</v>
      </c>
    </row>
    <row r="25" spans="1:1" x14ac:dyDescent="0.25">
      <c r="A25" s="4" t="s">
        <v>181</v>
      </c>
    </row>
    <row r="26" spans="1:1" x14ac:dyDescent="0.25">
      <c r="A26" s="4"/>
    </row>
    <row r="27" spans="1:1" x14ac:dyDescent="0.25">
      <c r="A27" s="4"/>
    </row>
    <row r="28" spans="1:1" x14ac:dyDescent="0.25">
      <c r="A28" s="4" t="s">
        <v>182</v>
      </c>
    </row>
    <row r="29" spans="1:1" x14ac:dyDescent="0.25">
      <c r="A29" s="4" t="s">
        <v>183</v>
      </c>
    </row>
    <row r="30" spans="1:1" x14ac:dyDescent="0.25">
      <c r="A30" s="4"/>
    </row>
    <row r="31" spans="1:1" x14ac:dyDescent="0.25">
      <c r="A31" s="4" t="s">
        <v>184</v>
      </c>
    </row>
    <row r="32" spans="1:1" x14ac:dyDescent="0.25">
      <c r="A32" s="4"/>
    </row>
    <row r="33" spans="1:1" x14ac:dyDescent="0.25">
      <c r="A33" s="4" t="s">
        <v>185</v>
      </c>
    </row>
    <row r="34" spans="1:1" x14ac:dyDescent="0.25">
      <c r="A34" s="4" t="s">
        <v>186</v>
      </c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 t="s">
        <v>187</v>
      </c>
    </row>
    <row r="39" spans="1:1" x14ac:dyDescent="0.25">
      <c r="A39" s="4"/>
    </row>
    <row r="40" spans="1:1" x14ac:dyDescent="0.25">
      <c r="A40" s="4" t="s">
        <v>188</v>
      </c>
    </row>
    <row r="41" spans="1:1" x14ac:dyDescent="0.25">
      <c r="A41" s="4" t="s">
        <v>189</v>
      </c>
    </row>
    <row r="42" spans="1:1" x14ac:dyDescent="0.25">
      <c r="A42" s="4"/>
    </row>
    <row r="43" spans="1:1" x14ac:dyDescent="0.25">
      <c r="A43" s="4" t="s">
        <v>190</v>
      </c>
    </row>
    <row r="44" spans="1:1" x14ac:dyDescent="0.25">
      <c r="A44" s="4" t="s">
        <v>191</v>
      </c>
    </row>
    <row r="45" spans="1:1" x14ac:dyDescent="0.25">
      <c r="A45" s="4" t="s">
        <v>192</v>
      </c>
    </row>
    <row r="46" spans="1:1" x14ac:dyDescent="0.25">
      <c r="A46" s="4" t="s">
        <v>193</v>
      </c>
    </row>
    <row r="47" spans="1:1" x14ac:dyDescent="0.25">
      <c r="A47" s="4"/>
    </row>
    <row r="48" spans="1:1" x14ac:dyDescent="0.25">
      <c r="A48" s="4" t="s">
        <v>190</v>
      </c>
    </row>
    <row r="49" spans="1:1" x14ac:dyDescent="0.25">
      <c r="A49" s="4" t="s">
        <v>191</v>
      </c>
    </row>
    <row r="50" spans="1:1" x14ac:dyDescent="0.25">
      <c r="A50" s="4" t="s">
        <v>192</v>
      </c>
    </row>
    <row r="51" spans="1:1" x14ac:dyDescent="0.25">
      <c r="A51" s="4" t="s">
        <v>193</v>
      </c>
    </row>
    <row r="52" spans="1:1" x14ac:dyDescent="0.25">
      <c r="A52" s="4"/>
    </row>
    <row r="53" spans="1:1" x14ac:dyDescent="0.25">
      <c r="A53" s="4" t="s">
        <v>194</v>
      </c>
    </row>
    <row r="54" spans="1:1" x14ac:dyDescent="0.25">
      <c r="A54" s="4" t="s">
        <v>195</v>
      </c>
    </row>
    <row r="55" spans="1:1" x14ac:dyDescent="0.25">
      <c r="A55" s="4"/>
    </row>
    <row r="56" spans="1:1" x14ac:dyDescent="0.25">
      <c r="A56" s="4" t="s">
        <v>196</v>
      </c>
    </row>
    <row r="57" spans="1:1" x14ac:dyDescent="0.25">
      <c r="A57" s="4" t="s">
        <v>197</v>
      </c>
    </row>
    <row r="58" spans="1:1" x14ac:dyDescent="0.25">
      <c r="A58" s="4"/>
    </row>
    <row r="59" spans="1:1" x14ac:dyDescent="0.25">
      <c r="A59" s="4" t="s">
        <v>40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7"/>
  <sheetViews>
    <sheetView workbookViewId="0">
      <selection activeCell="D29" sqref="D29"/>
    </sheetView>
  </sheetViews>
  <sheetFormatPr defaultRowHeight="15" x14ac:dyDescent="0.25"/>
  <sheetData>
    <row r="2" spans="1:6" ht="36" x14ac:dyDescent="0.25">
      <c r="A2" s="7" t="s">
        <v>198</v>
      </c>
    </row>
    <row r="3" spans="1:6" ht="15.75" x14ac:dyDescent="0.25">
      <c r="A3" s="8"/>
    </row>
    <row r="4" spans="1:6" ht="15.75" x14ac:dyDescent="0.25">
      <c r="A4" s="8" t="s">
        <v>43</v>
      </c>
    </row>
    <row r="5" spans="1:6" ht="15.75" x14ac:dyDescent="0.25">
      <c r="A5" s="9" t="s">
        <v>199</v>
      </c>
      <c r="B5" s="9" t="s">
        <v>200</v>
      </c>
      <c r="C5" s="9" t="s">
        <v>201</v>
      </c>
      <c r="D5" s="9" t="s">
        <v>202</v>
      </c>
    </row>
    <row r="6" spans="1:6" ht="15.75" x14ac:dyDescent="0.25">
      <c r="A6" s="9"/>
    </row>
    <row r="7" spans="1:6" ht="15.75" x14ac:dyDescent="0.25">
      <c r="A7" s="9" t="s">
        <v>203</v>
      </c>
      <c r="C7" s="9" t="s">
        <v>204</v>
      </c>
      <c r="D7" s="9" t="s">
        <v>205</v>
      </c>
    </row>
    <row r="8" spans="1:6" ht="15.75" x14ac:dyDescent="0.25">
      <c r="A8" s="10" t="s">
        <v>206</v>
      </c>
    </row>
    <row r="9" spans="1:6" ht="15.75" x14ac:dyDescent="0.25">
      <c r="A9" s="9"/>
    </row>
    <row r="10" spans="1:6" ht="15.75" x14ac:dyDescent="0.25">
      <c r="A10" s="8" t="s">
        <v>71</v>
      </c>
    </row>
    <row r="11" spans="1:6" ht="15.75" x14ac:dyDescent="0.25">
      <c r="A11" s="9" t="s">
        <v>207</v>
      </c>
      <c r="C11" s="9" t="s">
        <v>208</v>
      </c>
      <c r="F11" s="9" t="s">
        <v>209</v>
      </c>
    </row>
    <row r="12" spans="1:6" ht="15.75" x14ac:dyDescent="0.25">
      <c r="A12" s="9" t="s">
        <v>210</v>
      </c>
      <c r="C12" s="9" t="s">
        <v>211</v>
      </c>
      <c r="F12" s="9" t="s">
        <v>212</v>
      </c>
    </row>
    <row r="13" spans="1:6" ht="15.75" x14ac:dyDescent="0.25">
      <c r="A13" s="9"/>
    </row>
    <row r="14" spans="1:6" ht="15.75" x14ac:dyDescent="0.25">
      <c r="A14" s="9" t="s">
        <v>213</v>
      </c>
      <c r="C14" s="9" t="s">
        <v>214</v>
      </c>
      <c r="F14" s="9" t="s">
        <v>26</v>
      </c>
    </row>
    <row r="15" spans="1:6" ht="15.75" x14ac:dyDescent="0.25">
      <c r="A15" s="11" t="s">
        <v>215</v>
      </c>
    </row>
    <row r="16" spans="1:6" ht="15.75" x14ac:dyDescent="0.25">
      <c r="A16" s="9" t="s">
        <v>213</v>
      </c>
      <c r="C16" s="9" t="s">
        <v>214</v>
      </c>
      <c r="F16" s="9" t="s">
        <v>26</v>
      </c>
    </row>
    <row r="17" spans="1:7" ht="15.75" x14ac:dyDescent="0.25">
      <c r="A17" s="11" t="s">
        <v>215</v>
      </c>
    </row>
    <row r="18" spans="1:7" ht="15.75" x14ac:dyDescent="0.25">
      <c r="A18" s="9" t="s">
        <v>216</v>
      </c>
      <c r="C18" s="9" t="s">
        <v>217</v>
      </c>
      <c r="E18" s="9" t="s">
        <v>218</v>
      </c>
    </row>
    <row r="19" spans="1:7" ht="15.75" x14ac:dyDescent="0.25">
      <c r="A19" s="9" t="s">
        <v>210</v>
      </c>
      <c r="G19" s="9" t="s">
        <v>22</v>
      </c>
    </row>
    <row r="20" spans="1:7" ht="15.75" x14ac:dyDescent="0.25">
      <c r="A20" s="8" t="s">
        <v>219</v>
      </c>
    </row>
    <row r="21" spans="1:7" ht="15.75" x14ac:dyDescent="0.25">
      <c r="A21" s="9" t="s">
        <v>220</v>
      </c>
      <c r="C21" s="9" t="s">
        <v>221</v>
      </c>
      <c r="G21" s="9" t="s">
        <v>30</v>
      </c>
    </row>
    <row r="22" spans="1:7" ht="15.75" x14ac:dyDescent="0.25">
      <c r="A22" s="9"/>
    </row>
    <row r="23" spans="1:7" ht="15.75" x14ac:dyDescent="0.25">
      <c r="A23" s="9" t="s">
        <v>220</v>
      </c>
      <c r="C23" s="9" t="s">
        <v>221</v>
      </c>
      <c r="G23" s="9" t="s">
        <v>30</v>
      </c>
    </row>
    <row r="24" spans="1:7" ht="15.75" x14ac:dyDescent="0.25">
      <c r="A24" s="9"/>
    </row>
    <row r="25" spans="1:7" ht="15.75" x14ac:dyDescent="0.25">
      <c r="A25" s="9" t="s">
        <v>220</v>
      </c>
      <c r="C25" s="9" t="s">
        <v>221</v>
      </c>
      <c r="G25" s="9" t="s">
        <v>30</v>
      </c>
    </row>
    <row r="26" spans="1:7" ht="15.75" x14ac:dyDescent="0.25">
      <c r="A26" s="9"/>
    </row>
    <row r="27" spans="1:7" ht="15.75" x14ac:dyDescent="0.25">
      <c r="A27" s="9"/>
    </row>
    <row r="28" spans="1:7" ht="15.75" x14ac:dyDescent="0.25">
      <c r="A28" s="8" t="s">
        <v>61</v>
      </c>
    </row>
    <row r="29" spans="1:7" ht="15.75" x14ac:dyDescent="0.25">
      <c r="A29" s="9" t="s">
        <v>222</v>
      </c>
      <c r="C29" s="9" t="s">
        <v>223</v>
      </c>
      <c r="E29" s="9" t="s">
        <v>224</v>
      </c>
    </row>
    <row r="30" spans="1:7" x14ac:dyDescent="0.25">
      <c r="A30" s="4"/>
    </row>
    <row r="31" spans="1:7" ht="15.75" x14ac:dyDescent="0.25">
      <c r="A31" s="8" t="s">
        <v>64</v>
      </c>
    </row>
    <row r="32" spans="1:7" ht="15.75" x14ac:dyDescent="0.25">
      <c r="A32" s="9" t="s">
        <v>225</v>
      </c>
      <c r="C32" s="9" t="s">
        <v>226</v>
      </c>
      <c r="E32" s="9" t="s">
        <v>227</v>
      </c>
    </row>
    <row r="33" spans="1:7" ht="15.75" x14ac:dyDescent="0.25">
      <c r="A33" s="11" t="s">
        <v>228</v>
      </c>
    </row>
    <row r="34" spans="1:7" ht="15.75" x14ac:dyDescent="0.25">
      <c r="A34" s="10"/>
    </row>
    <row r="35" spans="1:7" ht="15.75" x14ac:dyDescent="0.25">
      <c r="A35" s="9"/>
    </row>
    <row r="36" spans="1:7" ht="15.75" x14ac:dyDescent="0.25">
      <c r="A36" s="9"/>
    </row>
    <row r="37" spans="1:7" ht="15.75" x14ac:dyDescent="0.25">
      <c r="C37" s="9" t="s">
        <v>229</v>
      </c>
      <c r="F37" s="8" t="s">
        <v>230</v>
      </c>
      <c r="G37" s="9" t="s">
        <v>113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topLeftCell="A37" workbookViewId="0">
      <selection activeCell="D29" sqref="D29"/>
    </sheetView>
  </sheetViews>
  <sheetFormatPr defaultColWidth="11.42578125" defaultRowHeight="15" x14ac:dyDescent="0.25"/>
  <cols>
    <col min="1" max="1" width="24.85546875" bestFit="1" customWidth="1"/>
    <col min="2" max="2" width="21.42578125" bestFit="1" customWidth="1"/>
  </cols>
  <sheetData>
    <row r="1" spans="1:4" ht="26.25" x14ac:dyDescent="0.4">
      <c r="A1" s="39" t="s">
        <v>269</v>
      </c>
      <c r="B1" s="39"/>
      <c r="C1" s="38" t="s">
        <v>2</v>
      </c>
      <c r="D1" s="38"/>
    </row>
    <row r="2" spans="1:4" s="13" customFormat="1" ht="18.75" x14ac:dyDescent="0.3">
      <c r="A2" s="38" t="s">
        <v>268</v>
      </c>
      <c r="B2" s="38"/>
    </row>
    <row r="3" spans="1:4" ht="18.75" x14ac:dyDescent="0.3">
      <c r="A3" s="12" t="s">
        <v>43</v>
      </c>
      <c r="C3" s="15" t="s">
        <v>267</v>
      </c>
    </row>
    <row r="4" spans="1:4" ht="18.75" x14ac:dyDescent="0.3">
      <c r="A4" s="13" t="s">
        <v>266</v>
      </c>
      <c r="C4" s="12">
        <v>160</v>
      </c>
    </row>
    <row r="5" spans="1:4" ht="18.75" x14ac:dyDescent="0.3">
      <c r="C5" s="13"/>
    </row>
    <row r="6" spans="1:4" ht="18.75" x14ac:dyDescent="0.3">
      <c r="A6" s="13" t="s">
        <v>265</v>
      </c>
      <c r="B6" t="s">
        <v>264</v>
      </c>
      <c r="C6" s="12">
        <v>88</v>
      </c>
    </row>
    <row r="7" spans="1:4" ht="18.75" x14ac:dyDescent="0.3">
      <c r="B7" t="s">
        <v>263</v>
      </c>
      <c r="C7" s="13"/>
    </row>
    <row r="8" spans="1:4" ht="18.75" x14ac:dyDescent="0.3">
      <c r="C8" s="13"/>
    </row>
    <row r="9" spans="1:4" ht="18.75" x14ac:dyDescent="0.3">
      <c r="A9" s="12" t="s">
        <v>262</v>
      </c>
      <c r="C9" s="13"/>
    </row>
    <row r="10" spans="1:4" ht="18.75" x14ac:dyDescent="0.3">
      <c r="A10" s="13" t="s">
        <v>261</v>
      </c>
      <c r="B10" t="s">
        <v>260</v>
      </c>
      <c r="C10" s="12">
        <v>205</v>
      </c>
    </row>
    <row r="11" spans="1:4" ht="18.75" x14ac:dyDescent="0.3">
      <c r="B11" t="s">
        <v>259</v>
      </c>
      <c r="C11" s="13"/>
    </row>
    <row r="12" spans="1:4" ht="18.75" x14ac:dyDescent="0.3">
      <c r="B12" t="s">
        <v>258</v>
      </c>
      <c r="C12" s="13"/>
    </row>
    <row r="13" spans="1:4" ht="18.75" x14ac:dyDescent="0.3">
      <c r="B13" t="s">
        <v>246</v>
      </c>
      <c r="C13" s="13"/>
    </row>
    <row r="14" spans="1:4" ht="18.75" x14ac:dyDescent="0.3">
      <c r="B14" t="s">
        <v>244</v>
      </c>
      <c r="C14" s="13"/>
    </row>
    <row r="15" spans="1:4" ht="18.75" x14ac:dyDescent="0.3">
      <c r="C15" s="13"/>
    </row>
    <row r="16" spans="1:4" ht="18.75" x14ac:dyDescent="0.3">
      <c r="A16" s="12" t="s">
        <v>118</v>
      </c>
      <c r="C16" s="13"/>
    </row>
    <row r="17" spans="1:3" ht="18.75" x14ac:dyDescent="0.3">
      <c r="A17" s="13" t="s">
        <v>248</v>
      </c>
      <c r="B17" t="s">
        <v>254</v>
      </c>
      <c r="C17" s="12">
        <v>135</v>
      </c>
    </row>
    <row r="18" spans="1:3" ht="18.75" x14ac:dyDescent="0.3">
      <c r="B18" t="s">
        <v>246</v>
      </c>
      <c r="C18" s="13"/>
    </row>
    <row r="19" spans="1:3" ht="18.75" x14ac:dyDescent="0.3">
      <c r="B19" t="s">
        <v>244</v>
      </c>
      <c r="C19" s="13"/>
    </row>
    <row r="20" spans="1:3" ht="18.75" x14ac:dyDescent="0.3">
      <c r="C20" s="13"/>
    </row>
    <row r="21" spans="1:3" ht="18.75" x14ac:dyDescent="0.3">
      <c r="A21" s="13" t="s">
        <v>248</v>
      </c>
      <c r="B21" t="s">
        <v>254</v>
      </c>
      <c r="C21" s="12">
        <v>145</v>
      </c>
    </row>
    <row r="22" spans="1:3" ht="18.75" x14ac:dyDescent="0.3">
      <c r="B22" t="s">
        <v>257</v>
      </c>
      <c r="C22" s="13"/>
    </row>
    <row r="23" spans="1:3" ht="18.75" x14ac:dyDescent="0.3">
      <c r="B23" t="s">
        <v>256</v>
      </c>
      <c r="C23" s="13"/>
    </row>
    <row r="24" spans="1:3" ht="18.75" x14ac:dyDescent="0.3">
      <c r="B24" t="s">
        <v>255</v>
      </c>
      <c r="C24" s="13"/>
    </row>
    <row r="25" spans="1:3" ht="18.75" x14ac:dyDescent="0.3">
      <c r="B25" t="s">
        <v>244</v>
      </c>
      <c r="C25" s="13"/>
    </row>
    <row r="26" spans="1:3" ht="18.75" x14ac:dyDescent="0.3">
      <c r="C26" s="13"/>
    </row>
    <row r="27" spans="1:3" ht="18.75" x14ac:dyDescent="0.3">
      <c r="A27" s="13" t="s">
        <v>248</v>
      </c>
      <c r="B27" t="s">
        <v>254</v>
      </c>
      <c r="C27" s="12">
        <v>240</v>
      </c>
    </row>
    <row r="28" spans="1:3" ht="18.75" x14ac:dyDescent="0.3">
      <c r="B28" t="s">
        <v>253</v>
      </c>
      <c r="C28" s="13"/>
    </row>
    <row r="29" spans="1:3" ht="18.75" x14ac:dyDescent="0.3">
      <c r="B29" t="s">
        <v>252</v>
      </c>
      <c r="C29" s="13"/>
    </row>
    <row r="30" spans="1:3" ht="18.75" x14ac:dyDescent="0.3">
      <c r="C30" s="13"/>
    </row>
    <row r="31" spans="1:3" ht="18.75" x14ac:dyDescent="0.3">
      <c r="A31" s="13" t="s">
        <v>248</v>
      </c>
      <c r="B31" t="s">
        <v>247</v>
      </c>
      <c r="C31" s="12">
        <v>113</v>
      </c>
    </row>
    <row r="32" spans="1:3" ht="18.75" x14ac:dyDescent="0.3">
      <c r="B32" t="s">
        <v>246</v>
      </c>
      <c r="C32" s="13"/>
    </row>
    <row r="33" spans="1:3" ht="18.75" x14ac:dyDescent="0.3">
      <c r="B33" t="s">
        <v>245</v>
      </c>
      <c r="C33" s="13"/>
    </row>
    <row r="34" spans="1:3" ht="18.75" x14ac:dyDescent="0.3">
      <c r="B34" t="s">
        <v>244</v>
      </c>
      <c r="C34" s="13"/>
    </row>
    <row r="35" spans="1:3" ht="18.75" x14ac:dyDescent="0.3">
      <c r="A35" s="13" t="s">
        <v>243</v>
      </c>
      <c r="C35" s="12">
        <v>65</v>
      </c>
    </row>
    <row r="36" spans="1:3" ht="18.75" x14ac:dyDescent="0.3">
      <c r="B36" t="s">
        <v>241</v>
      </c>
      <c r="C36" s="13"/>
    </row>
    <row r="37" spans="1:3" ht="18.75" x14ac:dyDescent="0.3">
      <c r="B37" t="s">
        <v>235</v>
      </c>
      <c r="C37" s="13"/>
    </row>
    <row r="38" spans="1:3" ht="18.75" x14ac:dyDescent="0.3">
      <c r="B38" t="s">
        <v>251</v>
      </c>
      <c r="C38" s="13"/>
    </row>
    <row r="39" spans="1:3" ht="18.75" x14ac:dyDescent="0.3">
      <c r="B39" t="s">
        <v>250</v>
      </c>
      <c r="C39" s="13"/>
    </row>
    <row r="40" spans="1:3" ht="18.75" x14ac:dyDescent="0.3">
      <c r="B40" t="s">
        <v>249</v>
      </c>
      <c r="C40" s="13"/>
    </row>
    <row r="41" spans="1:3" ht="18.75" x14ac:dyDescent="0.3">
      <c r="C41" s="13"/>
    </row>
    <row r="42" spans="1:3" ht="18.75" x14ac:dyDescent="0.3">
      <c r="A42" s="13" t="s">
        <v>248</v>
      </c>
      <c r="B42" t="s">
        <v>247</v>
      </c>
      <c r="C42" s="12">
        <v>113</v>
      </c>
    </row>
    <row r="43" spans="1:3" ht="18.75" x14ac:dyDescent="0.3">
      <c r="B43" t="s">
        <v>246</v>
      </c>
      <c r="C43" s="13"/>
    </row>
    <row r="44" spans="1:3" ht="18.75" x14ac:dyDescent="0.3">
      <c r="B44" t="s">
        <v>245</v>
      </c>
      <c r="C44" s="13"/>
    </row>
    <row r="45" spans="1:3" ht="18.75" x14ac:dyDescent="0.3">
      <c r="B45" t="s">
        <v>244</v>
      </c>
      <c r="C45" s="13"/>
    </row>
    <row r="46" spans="1:3" ht="18.75" x14ac:dyDescent="0.3">
      <c r="A46" s="13" t="s">
        <v>243</v>
      </c>
      <c r="C46" s="12">
        <v>45</v>
      </c>
    </row>
    <row r="47" spans="1:3" ht="18.75" x14ac:dyDescent="0.3">
      <c r="A47" s="14" t="s">
        <v>242</v>
      </c>
      <c r="B47" t="s">
        <v>241</v>
      </c>
      <c r="C47" s="13"/>
    </row>
    <row r="48" spans="1:3" ht="18.75" x14ac:dyDescent="0.3">
      <c r="B48" t="s">
        <v>235</v>
      </c>
      <c r="C48" s="13"/>
    </row>
    <row r="49" spans="1:3" ht="18.75" x14ac:dyDescent="0.3">
      <c r="C49" s="13"/>
    </row>
    <row r="50" spans="1:3" ht="18.75" x14ac:dyDescent="0.3">
      <c r="A50" s="13" t="s">
        <v>240</v>
      </c>
      <c r="B50" t="s">
        <v>239</v>
      </c>
      <c r="C50" s="12">
        <v>74</v>
      </c>
    </row>
    <row r="51" spans="1:3" ht="18.75" x14ac:dyDescent="0.3">
      <c r="B51" t="s">
        <v>238</v>
      </c>
      <c r="C51" s="13"/>
    </row>
    <row r="52" spans="1:3" ht="18.75" x14ac:dyDescent="0.3">
      <c r="C52" s="13"/>
    </row>
    <row r="53" spans="1:3" ht="18.75" x14ac:dyDescent="0.3">
      <c r="A53" s="12" t="s">
        <v>129</v>
      </c>
      <c r="C53" s="13"/>
    </row>
    <row r="54" spans="1:3" ht="18.75" x14ac:dyDescent="0.3">
      <c r="A54" s="13" t="s">
        <v>237</v>
      </c>
      <c r="B54" t="s">
        <v>236</v>
      </c>
      <c r="C54" s="12">
        <v>100</v>
      </c>
    </row>
    <row r="55" spans="1:3" ht="18.75" x14ac:dyDescent="0.3">
      <c r="B55" t="s">
        <v>235</v>
      </c>
      <c r="C55" s="13"/>
    </row>
    <row r="56" spans="1:3" ht="18.75" x14ac:dyDescent="0.3">
      <c r="C56" s="13"/>
    </row>
    <row r="57" spans="1:3" ht="18.75" x14ac:dyDescent="0.3">
      <c r="A57" s="13" t="s">
        <v>237</v>
      </c>
      <c r="B57" t="s">
        <v>236</v>
      </c>
      <c r="C57" s="12">
        <v>100</v>
      </c>
    </row>
    <row r="58" spans="1:3" ht="18.75" x14ac:dyDescent="0.3">
      <c r="B58" t="s">
        <v>235</v>
      </c>
      <c r="C58" s="13"/>
    </row>
    <row r="59" spans="1:3" ht="18.75" x14ac:dyDescent="0.3">
      <c r="C59" s="13"/>
    </row>
    <row r="60" spans="1:3" ht="18.75" x14ac:dyDescent="0.3">
      <c r="A60" s="13" t="s">
        <v>234</v>
      </c>
      <c r="B60" t="s">
        <v>233</v>
      </c>
      <c r="C60" s="12">
        <v>165</v>
      </c>
    </row>
    <row r="61" spans="1:3" x14ac:dyDescent="0.25">
      <c r="B61" t="s">
        <v>232</v>
      </c>
    </row>
    <row r="63" spans="1:3" s="12" customFormat="1" ht="18.75" x14ac:dyDescent="0.3">
      <c r="B63" s="12" t="s">
        <v>231</v>
      </c>
      <c r="C63" s="12">
        <v>1748</v>
      </c>
    </row>
  </sheetData>
  <mergeCells count="3">
    <mergeCell ref="C1:D1"/>
    <mergeCell ref="A1:B1"/>
    <mergeCell ref="A2:B2"/>
  </mergeCells>
  <pageMargins left="0.7" right="0.7" top="0.78740157499999996" bottom="0.78740157499999996" header="0.3" footer="0.3"/>
  <pageSetup paperSize="9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workbookViewId="0">
      <selection activeCell="D29" sqref="D29"/>
    </sheetView>
  </sheetViews>
  <sheetFormatPr defaultRowHeight="15" x14ac:dyDescent="0.25"/>
  <cols>
    <col min="1" max="1" width="10.5703125" bestFit="1" customWidth="1"/>
    <col min="2" max="2" width="5.42578125" customWidth="1"/>
    <col min="3" max="3" width="47.5703125" bestFit="1" customWidth="1"/>
  </cols>
  <sheetData>
    <row r="1" spans="1:4" x14ac:dyDescent="0.25">
      <c r="A1" t="s">
        <v>295</v>
      </c>
    </row>
    <row r="3" spans="1:4" x14ac:dyDescent="0.25">
      <c r="C3" s="16" t="s">
        <v>294</v>
      </c>
    </row>
    <row r="4" spans="1:4" x14ac:dyDescent="0.25">
      <c r="A4" s="18" t="s">
        <v>43</v>
      </c>
      <c r="B4">
        <v>1</v>
      </c>
      <c r="C4" t="s">
        <v>293</v>
      </c>
      <c r="D4">
        <v>175</v>
      </c>
    </row>
    <row r="6" spans="1:4" x14ac:dyDescent="0.25">
      <c r="A6" s="18" t="s">
        <v>52</v>
      </c>
      <c r="B6">
        <v>5</v>
      </c>
      <c r="C6" t="s">
        <v>292</v>
      </c>
      <c r="D6">
        <v>90</v>
      </c>
    </row>
    <row r="7" spans="1:4" x14ac:dyDescent="0.25">
      <c r="C7" t="s">
        <v>291</v>
      </c>
    </row>
    <row r="8" spans="1:4" x14ac:dyDescent="0.25">
      <c r="B8">
        <v>10</v>
      </c>
      <c r="C8" t="s">
        <v>290</v>
      </c>
      <c r="D8">
        <v>185</v>
      </c>
    </row>
    <row r="9" spans="1:4" x14ac:dyDescent="0.25">
      <c r="C9" t="s">
        <v>289</v>
      </c>
    </row>
    <row r="11" spans="1:4" x14ac:dyDescent="0.25">
      <c r="A11" s="18" t="s">
        <v>47</v>
      </c>
      <c r="B11">
        <v>9</v>
      </c>
      <c r="C11" t="s">
        <v>288</v>
      </c>
      <c r="D11">
        <v>250</v>
      </c>
    </row>
    <row r="12" spans="1:4" x14ac:dyDescent="0.25">
      <c r="A12" s="18"/>
      <c r="C12" t="s">
        <v>287</v>
      </c>
    </row>
    <row r="13" spans="1:4" x14ac:dyDescent="0.25">
      <c r="B13">
        <v>1</v>
      </c>
      <c r="C13" t="s">
        <v>286</v>
      </c>
      <c r="D13">
        <v>55</v>
      </c>
    </row>
    <row r="14" spans="1:4" x14ac:dyDescent="0.25">
      <c r="C14" t="s">
        <v>285</v>
      </c>
    </row>
    <row r="16" spans="1:4" x14ac:dyDescent="0.25">
      <c r="B16">
        <v>1</v>
      </c>
      <c r="C16" t="s">
        <v>284</v>
      </c>
      <c r="D16">
        <v>125</v>
      </c>
    </row>
    <row r="17" spans="1:4" x14ac:dyDescent="0.25">
      <c r="C17" t="s">
        <v>283</v>
      </c>
    </row>
    <row r="19" spans="1:4" x14ac:dyDescent="0.25">
      <c r="A19" s="18" t="s">
        <v>61</v>
      </c>
      <c r="B19">
        <v>1</v>
      </c>
      <c r="C19" t="s">
        <v>282</v>
      </c>
      <c r="D19">
        <v>155</v>
      </c>
    </row>
    <row r="20" spans="1:4" x14ac:dyDescent="0.25">
      <c r="A20" s="18"/>
      <c r="C20" t="s">
        <v>281</v>
      </c>
    </row>
    <row r="22" spans="1:4" x14ac:dyDescent="0.25">
      <c r="A22" s="18" t="s">
        <v>280</v>
      </c>
      <c r="B22">
        <v>1</v>
      </c>
      <c r="C22" t="s">
        <v>279</v>
      </c>
      <c r="D22">
        <v>165</v>
      </c>
    </row>
    <row r="23" spans="1:4" x14ac:dyDescent="0.25">
      <c r="C23" t="s">
        <v>278</v>
      </c>
    </row>
    <row r="25" spans="1:4" x14ac:dyDescent="0.25">
      <c r="C25" s="16" t="s">
        <v>277</v>
      </c>
    </row>
    <row r="26" spans="1:4" x14ac:dyDescent="0.25">
      <c r="A26" s="18" t="s">
        <v>43</v>
      </c>
      <c r="B26">
        <v>1</v>
      </c>
      <c r="C26" t="s">
        <v>276</v>
      </c>
      <c r="D26">
        <v>190</v>
      </c>
    </row>
    <row r="27" spans="1:4" x14ac:dyDescent="0.25">
      <c r="A27" s="18"/>
      <c r="C27" t="s">
        <v>275</v>
      </c>
    </row>
    <row r="29" spans="1:4" x14ac:dyDescent="0.25">
      <c r="A29" s="18" t="s">
        <v>52</v>
      </c>
      <c r="B29">
        <v>7</v>
      </c>
      <c r="C29" t="s">
        <v>274</v>
      </c>
      <c r="D29">
        <v>113</v>
      </c>
    </row>
    <row r="30" spans="1:4" x14ac:dyDescent="0.25">
      <c r="A30" s="18"/>
      <c r="C30" t="s">
        <v>273</v>
      </c>
    </row>
    <row r="31" spans="1:4" x14ac:dyDescent="0.25">
      <c r="A31" s="18"/>
    </row>
    <row r="32" spans="1:4" x14ac:dyDescent="0.25">
      <c r="A32" s="18" t="s">
        <v>47</v>
      </c>
      <c r="B32">
        <v>5</v>
      </c>
      <c r="C32" t="s">
        <v>272</v>
      </c>
      <c r="D32">
        <v>245</v>
      </c>
    </row>
    <row r="33" spans="3:4" x14ac:dyDescent="0.25">
      <c r="C33" t="s">
        <v>271</v>
      </c>
    </row>
    <row r="35" spans="3:4" x14ac:dyDescent="0.25">
      <c r="C35" s="17" t="s">
        <v>270</v>
      </c>
      <c r="D35" s="16">
        <f>SUM(D4:D32)</f>
        <v>1748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workbookViewId="0">
      <selection activeCell="D29" sqref="D29"/>
    </sheetView>
  </sheetViews>
  <sheetFormatPr defaultRowHeight="15" x14ac:dyDescent="0.25"/>
  <sheetData>
    <row r="2" spans="1:1" x14ac:dyDescent="0.25">
      <c r="A2" s="4" t="s">
        <v>296</v>
      </c>
    </row>
    <row r="3" spans="1:1" x14ac:dyDescent="0.25">
      <c r="A3" s="4" t="s">
        <v>297</v>
      </c>
    </row>
    <row r="4" spans="1:1" x14ac:dyDescent="0.25">
      <c r="A4" s="4" t="s">
        <v>298</v>
      </c>
    </row>
    <row r="5" spans="1:1" x14ac:dyDescent="0.25">
      <c r="A5" s="4"/>
    </row>
    <row r="6" spans="1:1" x14ac:dyDescent="0.25">
      <c r="A6" s="4" t="s">
        <v>299</v>
      </c>
    </row>
    <row r="7" spans="1:1" x14ac:dyDescent="0.25">
      <c r="A7" s="4"/>
    </row>
    <row r="8" spans="1:1" x14ac:dyDescent="0.25">
      <c r="A8" s="4" t="s">
        <v>300</v>
      </c>
    </row>
    <row r="9" spans="1:1" x14ac:dyDescent="0.25">
      <c r="A9" s="4"/>
    </row>
    <row r="10" spans="1:1" x14ac:dyDescent="0.25">
      <c r="A10" s="4" t="s">
        <v>301</v>
      </c>
    </row>
    <row r="11" spans="1:1" x14ac:dyDescent="0.25">
      <c r="A11" s="4" t="s">
        <v>302</v>
      </c>
    </row>
    <row r="12" spans="1:1" x14ac:dyDescent="0.25">
      <c r="A12" s="4"/>
    </row>
    <row r="13" spans="1:1" x14ac:dyDescent="0.25">
      <c r="A13" s="4" t="s">
        <v>303</v>
      </c>
    </row>
    <row r="14" spans="1:1" x14ac:dyDescent="0.25">
      <c r="A14" s="4"/>
    </row>
    <row r="15" spans="1:1" x14ac:dyDescent="0.25">
      <c r="A15" s="4" t="s">
        <v>304</v>
      </c>
    </row>
    <row r="16" spans="1:1" x14ac:dyDescent="0.25">
      <c r="A16" s="4" t="s">
        <v>305</v>
      </c>
    </row>
    <row r="17" spans="1:1" x14ac:dyDescent="0.25">
      <c r="A17" s="4"/>
    </row>
    <row r="18" spans="1:1" x14ac:dyDescent="0.25">
      <c r="A18" s="4" t="s">
        <v>305</v>
      </c>
    </row>
    <row r="19" spans="1:1" x14ac:dyDescent="0.25">
      <c r="A19" s="4"/>
    </row>
    <row r="20" spans="1:1" x14ac:dyDescent="0.25">
      <c r="A20" s="4" t="s">
        <v>306</v>
      </c>
    </row>
    <row r="21" spans="1:1" x14ac:dyDescent="0.25">
      <c r="A21" s="4"/>
    </row>
    <row r="22" spans="1:1" x14ac:dyDescent="0.25">
      <c r="A22" s="4" t="s">
        <v>307</v>
      </c>
    </row>
    <row r="23" spans="1:1" x14ac:dyDescent="0.25">
      <c r="A23" s="4" t="s">
        <v>308</v>
      </c>
    </row>
    <row r="24" spans="1:1" x14ac:dyDescent="0.25">
      <c r="A24" s="4"/>
    </row>
    <row r="25" spans="1:1" x14ac:dyDescent="0.25">
      <c r="A25" s="4" t="s">
        <v>309</v>
      </c>
    </row>
    <row r="26" spans="1:1" x14ac:dyDescent="0.25">
      <c r="A26" s="4" t="s">
        <v>310</v>
      </c>
    </row>
    <row r="27" spans="1:1" x14ac:dyDescent="0.25">
      <c r="A27" s="4"/>
    </row>
    <row r="28" spans="1:1" x14ac:dyDescent="0.25">
      <c r="A28" s="4" t="s">
        <v>311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5"/>
  <sheetViews>
    <sheetView workbookViewId="0">
      <selection activeCell="D29" sqref="D29"/>
    </sheetView>
  </sheetViews>
  <sheetFormatPr defaultRowHeight="15" x14ac:dyDescent="0.25"/>
  <sheetData>
    <row r="2" spans="1:1" ht="23.25" x14ac:dyDescent="0.25">
      <c r="A2" s="19" t="s">
        <v>43</v>
      </c>
    </row>
    <row r="3" spans="1:1" ht="15.75" x14ac:dyDescent="0.25">
      <c r="A3" s="20"/>
    </row>
    <row r="4" spans="1:1" ht="15.75" x14ac:dyDescent="0.25">
      <c r="A4" s="20" t="s">
        <v>312</v>
      </c>
    </row>
    <row r="5" spans="1:1" ht="15.75" x14ac:dyDescent="0.25">
      <c r="A5" s="20"/>
    </row>
    <row r="6" spans="1:1" ht="15.75" x14ac:dyDescent="0.25">
      <c r="A6" s="20" t="s">
        <v>313</v>
      </c>
    </row>
    <row r="7" spans="1:1" ht="15.75" x14ac:dyDescent="0.25">
      <c r="A7" s="20" t="s">
        <v>314</v>
      </c>
    </row>
    <row r="8" spans="1:1" ht="15.75" x14ac:dyDescent="0.25">
      <c r="A8" s="20"/>
    </row>
    <row r="9" spans="1:1" ht="23.25" x14ac:dyDescent="0.25">
      <c r="A9" s="19" t="s">
        <v>219</v>
      </c>
    </row>
    <row r="10" spans="1:1" ht="15.75" x14ac:dyDescent="0.25">
      <c r="A10" s="20" t="s">
        <v>315</v>
      </c>
    </row>
    <row r="11" spans="1:1" ht="15.75" x14ac:dyDescent="0.25">
      <c r="A11" s="20" t="s">
        <v>316</v>
      </c>
    </row>
    <row r="12" spans="1:1" ht="15.75" x14ac:dyDescent="0.25">
      <c r="A12" s="20"/>
    </row>
    <row r="13" spans="1:1" ht="23.25" x14ac:dyDescent="0.25">
      <c r="A13" s="19" t="s">
        <v>317</v>
      </c>
    </row>
    <row r="14" spans="1:1" ht="15.75" x14ac:dyDescent="0.25">
      <c r="A14" s="20"/>
    </row>
    <row r="15" spans="1:1" ht="15.75" x14ac:dyDescent="0.25">
      <c r="A15" s="20" t="s">
        <v>318</v>
      </c>
    </row>
    <row r="16" spans="1:1" ht="15.75" x14ac:dyDescent="0.25">
      <c r="A16" s="20" t="s">
        <v>319</v>
      </c>
    </row>
    <row r="17" spans="1:1" ht="15.75" x14ac:dyDescent="0.25">
      <c r="A17" s="20"/>
    </row>
    <row r="18" spans="1:1" ht="15.75" x14ac:dyDescent="0.25">
      <c r="A18" s="20" t="s">
        <v>320</v>
      </c>
    </row>
    <row r="19" spans="1:1" ht="15.75" x14ac:dyDescent="0.25">
      <c r="A19" s="20" t="s">
        <v>321</v>
      </c>
    </row>
    <row r="20" spans="1:1" ht="15.75" x14ac:dyDescent="0.25">
      <c r="A20" s="20"/>
    </row>
    <row r="21" spans="1:1" ht="23.25" x14ac:dyDescent="0.25">
      <c r="A21" s="19" t="s">
        <v>322</v>
      </c>
    </row>
    <row r="22" spans="1:1" ht="15.75" x14ac:dyDescent="0.25">
      <c r="A22" s="20"/>
    </row>
    <row r="23" spans="1:1" ht="15.75" x14ac:dyDescent="0.25">
      <c r="A23" s="20" t="s">
        <v>323</v>
      </c>
    </row>
    <row r="24" spans="1:1" ht="15.75" x14ac:dyDescent="0.25">
      <c r="A24" s="20"/>
    </row>
    <row r="25" spans="1:1" ht="15.75" x14ac:dyDescent="0.25">
      <c r="A25" s="20" t="s">
        <v>324</v>
      </c>
    </row>
    <row r="26" spans="1:1" ht="15.75" x14ac:dyDescent="0.25">
      <c r="A26" s="20" t="s">
        <v>325</v>
      </c>
    </row>
    <row r="27" spans="1:1" ht="15.75" x14ac:dyDescent="0.25">
      <c r="A27" s="20"/>
    </row>
    <row r="28" spans="1:1" ht="15.75" x14ac:dyDescent="0.25">
      <c r="A28" s="20" t="s">
        <v>326</v>
      </c>
    </row>
    <row r="29" spans="1:1" ht="15.75" x14ac:dyDescent="0.25">
      <c r="A29" s="20" t="s">
        <v>327</v>
      </c>
    </row>
    <row r="30" spans="1:1" ht="15.75" x14ac:dyDescent="0.25">
      <c r="A30" s="20"/>
    </row>
    <row r="31" spans="1:1" ht="23.25" x14ac:dyDescent="0.25">
      <c r="A31" s="19" t="s">
        <v>71</v>
      </c>
    </row>
    <row r="32" spans="1:1" ht="15.75" x14ac:dyDescent="0.25">
      <c r="A32" s="20" t="s">
        <v>328</v>
      </c>
    </row>
    <row r="33" spans="1:1" ht="15.75" x14ac:dyDescent="0.25">
      <c r="A33" s="20" t="s">
        <v>329</v>
      </c>
    </row>
    <row r="34" spans="1:1" ht="15.75" x14ac:dyDescent="0.25">
      <c r="A34" s="20"/>
    </row>
    <row r="35" spans="1:1" ht="23.25" x14ac:dyDescent="0.25">
      <c r="A35" s="21" t="s">
        <v>330</v>
      </c>
    </row>
    <row r="36" spans="1:1" ht="15.75" x14ac:dyDescent="0.25">
      <c r="A36" s="20" t="s">
        <v>331</v>
      </c>
    </row>
    <row r="37" spans="1:1" ht="15.75" x14ac:dyDescent="0.25">
      <c r="A37" s="20"/>
    </row>
    <row r="38" spans="1:1" ht="18.75" x14ac:dyDescent="0.25">
      <c r="A38" s="22" t="s">
        <v>332</v>
      </c>
    </row>
    <row r="39" spans="1:1" ht="15.75" x14ac:dyDescent="0.25">
      <c r="A39" s="20"/>
    </row>
    <row r="40" spans="1:1" ht="15.75" x14ac:dyDescent="0.25">
      <c r="A40" s="20"/>
    </row>
    <row r="41" spans="1:1" ht="15.75" x14ac:dyDescent="0.25">
      <c r="A41" s="20"/>
    </row>
    <row r="42" spans="1:1" ht="15.75" x14ac:dyDescent="0.25">
      <c r="A42" s="20"/>
    </row>
    <row r="43" spans="1:1" ht="15.75" x14ac:dyDescent="0.25">
      <c r="A43" s="20"/>
    </row>
    <row r="44" spans="1:1" ht="15.75" x14ac:dyDescent="0.25">
      <c r="A44" s="20"/>
    </row>
    <row r="45" spans="1:1" ht="15.75" x14ac:dyDescent="0.25">
      <c r="A45" s="20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1"/>
  <sheetViews>
    <sheetView workbookViewId="0">
      <selection activeCell="D29" sqref="D29"/>
    </sheetView>
  </sheetViews>
  <sheetFormatPr defaultRowHeight="15" x14ac:dyDescent="0.25"/>
  <sheetData>
    <row r="2" spans="1:1" x14ac:dyDescent="0.25">
      <c r="A2" s="3" t="s">
        <v>333</v>
      </c>
    </row>
    <row r="3" spans="1:1" x14ac:dyDescent="0.25">
      <c r="A3" s="3" t="s">
        <v>334</v>
      </c>
    </row>
    <row r="4" spans="1:1" x14ac:dyDescent="0.25">
      <c r="A4" s="3" t="s">
        <v>335</v>
      </c>
    </row>
    <row r="5" spans="1:1" x14ac:dyDescent="0.25">
      <c r="A5" s="3"/>
    </row>
    <row r="6" spans="1:1" x14ac:dyDescent="0.25">
      <c r="A6" s="3" t="s">
        <v>336</v>
      </c>
    </row>
    <row r="7" spans="1:1" x14ac:dyDescent="0.25">
      <c r="A7" s="3" t="s">
        <v>337</v>
      </c>
    </row>
    <row r="8" spans="1:1" x14ac:dyDescent="0.25">
      <c r="A8" s="3"/>
    </row>
    <row r="9" spans="1:1" x14ac:dyDescent="0.25">
      <c r="A9" s="3" t="s">
        <v>338</v>
      </c>
    </row>
    <row r="10" spans="1:1" x14ac:dyDescent="0.25">
      <c r="A10" s="3" t="s">
        <v>339</v>
      </c>
    </row>
    <row r="11" spans="1:1" x14ac:dyDescent="0.25">
      <c r="A11" s="3"/>
    </row>
    <row r="12" spans="1:1" x14ac:dyDescent="0.25">
      <c r="A12" s="3" t="s">
        <v>340</v>
      </c>
    </row>
    <row r="13" spans="1:1" x14ac:dyDescent="0.25">
      <c r="A13" s="3" t="s">
        <v>341</v>
      </c>
    </row>
    <row r="14" spans="1:1" x14ac:dyDescent="0.25">
      <c r="A14" s="3"/>
    </row>
    <row r="15" spans="1:1" x14ac:dyDescent="0.25">
      <c r="A15" s="3" t="s">
        <v>340</v>
      </c>
    </row>
    <row r="16" spans="1:1" x14ac:dyDescent="0.25">
      <c r="A16" s="3" t="s">
        <v>341</v>
      </c>
    </row>
    <row r="17" spans="1:1" x14ac:dyDescent="0.25">
      <c r="A17" s="3"/>
    </row>
    <row r="18" spans="1:1" x14ac:dyDescent="0.25">
      <c r="A18" s="3" t="s">
        <v>342</v>
      </c>
    </row>
    <row r="19" spans="1:1" x14ac:dyDescent="0.25">
      <c r="A19" s="3" t="s">
        <v>343</v>
      </c>
    </row>
    <row r="20" spans="1:1" x14ac:dyDescent="0.25">
      <c r="A20" s="3" t="s">
        <v>344</v>
      </c>
    </row>
    <row r="21" spans="1:1" x14ac:dyDescent="0.25">
      <c r="A21" s="3"/>
    </row>
    <row r="22" spans="1:1" x14ac:dyDescent="0.25">
      <c r="A22" s="3" t="s">
        <v>345</v>
      </c>
    </row>
    <row r="23" spans="1:1" x14ac:dyDescent="0.25">
      <c r="A23" s="3" t="s">
        <v>346</v>
      </c>
    </row>
    <row r="24" spans="1:1" x14ac:dyDescent="0.25">
      <c r="A24" s="3"/>
    </row>
    <row r="25" spans="1:1" x14ac:dyDescent="0.25">
      <c r="A25" s="3" t="s">
        <v>347</v>
      </c>
    </row>
    <row r="26" spans="1:1" x14ac:dyDescent="0.25">
      <c r="A26" s="3" t="s">
        <v>348</v>
      </c>
    </row>
    <row r="27" spans="1:1" x14ac:dyDescent="0.25">
      <c r="A27" s="3"/>
    </row>
    <row r="28" spans="1:1" x14ac:dyDescent="0.25">
      <c r="A28" s="3" t="s">
        <v>349</v>
      </c>
    </row>
    <row r="29" spans="1:1" x14ac:dyDescent="0.25">
      <c r="A29" s="3"/>
    </row>
    <row r="30" spans="1:1" x14ac:dyDescent="0.25">
      <c r="A30" s="3" t="s">
        <v>350</v>
      </c>
    </row>
    <row r="31" spans="1:1" x14ac:dyDescent="0.25">
      <c r="A31" s="3" t="s">
        <v>351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1"/>
  <sheetViews>
    <sheetView workbookViewId="0">
      <selection activeCell="D29" sqref="D29"/>
    </sheetView>
  </sheetViews>
  <sheetFormatPr defaultRowHeight="15" x14ac:dyDescent="0.25"/>
  <sheetData>
    <row r="2" spans="1:1" x14ac:dyDescent="0.25">
      <c r="A2" s="3" t="s">
        <v>352</v>
      </c>
    </row>
    <row r="3" spans="1:1" x14ac:dyDescent="0.25">
      <c r="A3" s="4"/>
    </row>
    <row r="4" spans="1:1" x14ac:dyDescent="0.25">
      <c r="A4" s="3" t="s">
        <v>43</v>
      </c>
    </row>
    <row r="5" spans="1:1" x14ac:dyDescent="0.25">
      <c r="A5" s="3" t="s">
        <v>353</v>
      </c>
    </row>
    <row r="6" spans="1:1" x14ac:dyDescent="0.25">
      <c r="A6" s="4"/>
    </row>
    <row r="7" spans="1:1" x14ac:dyDescent="0.25">
      <c r="A7" s="3" t="s">
        <v>354</v>
      </c>
    </row>
    <row r="8" spans="1:1" x14ac:dyDescent="0.25">
      <c r="A8" s="4"/>
    </row>
    <row r="9" spans="1:1" x14ac:dyDescent="0.25">
      <c r="A9" s="3" t="s">
        <v>355</v>
      </c>
    </row>
    <row r="10" spans="1:1" x14ac:dyDescent="0.25">
      <c r="A10" s="4"/>
    </row>
    <row r="11" spans="1:1" x14ac:dyDescent="0.25">
      <c r="A11" s="3" t="s">
        <v>47</v>
      </c>
    </row>
    <row r="12" spans="1:1" x14ac:dyDescent="0.25">
      <c r="A12" s="3" t="s">
        <v>356</v>
      </c>
    </row>
    <row r="13" spans="1:1" x14ac:dyDescent="0.25">
      <c r="A13" s="3" t="s">
        <v>357</v>
      </c>
    </row>
    <row r="14" spans="1:1" x14ac:dyDescent="0.25">
      <c r="A14" s="3" t="s">
        <v>358</v>
      </c>
    </row>
    <row r="15" spans="1:1" x14ac:dyDescent="0.25">
      <c r="A15" s="3" t="s">
        <v>359</v>
      </c>
    </row>
    <row r="16" spans="1:1" x14ac:dyDescent="0.25">
      <c r="A16" s="4"/>
    </row>
    <row r="17" spans="1:1" x14ac:dyDescent="0.25">
      <c r="A17" s="3" t="s">
        <v>71</v>
      </c>
    </row>
    <row r="18" spans="1:1" x14ac:dyDescent="0.25">
      <c r="A18" s="3" t="s">
        <v>360</v>
      </c>
    </row>
    <row r="19" spans="1:1" x14ac:dyDescent="0.25">
      <c r="A19" s="3" t="s">
        <v>361</v>
      </c>
    </row>
    <row r="20" spans="1:1" x14ac:dyDescent="0.25">
      <c r="A20" s="4"/>
    </row>
    <row r="21" spans="1:1" x14ac:dyDescent="0.25">
      <c r="A21" s="3" t="s">
        <v>362</v>
      </c>
    </row>
    <row r="22" spans="1:1" x14ac:dyDescent="0.25">
      <c r="A22" s="3" t="s">
        <v>363</v>
      </c>
    </row>
    <row r="23" spans="1:1" x14ac:dyDescent="0.25">
      <c r="A23" s="4"/>
    </row>
    <row r="24" spans="1:1" x14ac:dyDescent="0.25">
      <c r="A24" s="3" t="s">
        <v>364</v>
      </c>
    </row>
    <row r="25" spans="1:1" x14ac:dyDescent="0.25">
      <c r="A25" s="3" t="s">
        <v>365</v>
      </c>
    </row>
    <row r="26" spans="1:1" x14ac:dyDescent="0.25">
      <c r="A26" s="4"/>
    </row>
    <row r="27" spans="1:1" x14ac:dyDescent="0.25">
      <c r="A27" s="3" t="s">
        <v>366</v>
      </c>
    </row>
    <row r="28" spans="1:1" x14ac:dyDescent="0.25">
      <c r="A28" s="3" t="s">
        <v>367</v>
      </c>
    </row>
    <row r="29" spans="1:1" x14ac:dyDescent="0.25">
      <c r="A29" s="4"/>
    </row>
    <row r="30" spans="1:1" x14ac:dyDescent="0.25">
      <c r="A30" s="3" t="s">
        <v>368</v>
      </c>
    </row>
    <row r="31" spans="1:1" x14ac:dyDescent="0.25">
      <c r="A31" s="3" t="s">
        <v>369</v>
      </c>
    </row>
    <row r="32" spans="1:1" x14ac:dyDescent="0.25">
      <c r="A32" s="3" t="s">
        <v>370</v>
      </c>
    </row>
    <row r="33" spans="1:1" x14ac:dyDescent="0.25">
      <c r="A33" s="4"/>
    </row>
    <row r="34" spans="1:1" x14ac:dyDescent="0.25">
      <c r="A34" s="3" t="s">
        <v>322</v>
      </c>
    </row>
    <row r="35" spans="1:1" x14ac:dyDescent="0.25">
      <c r="A35" s="3" t="s">
        <v>371</v>
      </c>
    </row>
    <row r="36" spans="1:1" x14ac:dyDescent="0.25">
      <c r="A36" s="3" t="s">
        <v>372</v>
      </c>
    </row>
    <row r="37" spans="1:1" x14ac:dyDescent="0.25">
      <c r="A37" s="4"/>
    </row>
    <row r="38" spans="1:1" x14ac:dyDescent="0.25">
      <c r="A38" s="3" t="s">
        <v>373</v>
      </c>
    </row>
    <row r="39" spans="1:1" x14ac:dyDescent="0.25">
      <c r="A39" s="3" t="s">
        <v>374</v>
      </c>
    </row>
    <row r="40" spans="1:1" x14ac:dyDescent="0.25">
      <c r="A40" s="4"/>
    </row>
    <row r="41" spans="1:1" x14ac:dyDescent="0.25">
      <c r="A41" s="3" t="s">
        <v>375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4"/>
  <sheetViews>
    <sheetView workbookViewId="0">
      <selection activeCell="D29" sqref="D29"/>
    </sheetView>
  </sheetViews>
  <sheetFormatPr defaultRowHeight="15" x14ac:dyDescent="0.25"/>
  <sheetData>
    <row r="2" spans="1:1" x14ac:dyDescent="0.25">
      <c r="A2" t="s">
        <v>376</v>
      </c>
    </row>
    <row r="4" spans="1:1" x14ac:dyDescent="0.25">
      <c r="A4" t="s">
        <v>377</v>
      </c>
    </row>
    <row r="6" spans="1:1" x14ac:dyDescent="0.25">
      <c r="A6" t="s">
        <v>378</v>
      </c>
    </row>
    <row r="8" spans="1:1" x14ac:dyDescent="0.25">
      <c r="A8" t="s">
        <v>379</v>
      </c>
    </row>
    <row r="10" spans="1:1" x14ac:dyDescent="0.25">
      <c r="A10" t="s">
        <v>380</v>
      </c>
    </row>
    <row r="12" spans="1:1" x14ac:dyDescent="0.25">
      <c r="A12" t="s">
        <v>381</v>
      </c>
    </row>
    <row r="14" spans="1:1" x14ac:dyDescent="0.25">
      <c r="A14" t="s">
        <v>382</v>
      </c>
    </row>
    <row r="16" spans="1:1" x14ac:dyDescent="0.25">
      <c r="A16" t="s">
        <v>383</v>
      </c>
    </row>
    <row r="18" spans="1:1" x14ac:dyDescent="0.25">
      <c r="A18" t="s">
        <v>384</v>
      </c>
    </row>
    <row r="20" spans="1:1" x14ac:dyDescent="0.25">
      <c r="A20" t="s">
        <v>385</v>
      </c>
    </row>
    <row r="22" spans="1:1" x14ac:dyDescent="0.25">
      <c r="A22" t="s">
        <v>386</v>
      </c>
    </row>
    <row r="24" spans="1:1" x14ac:dyDescent="0.25">
      <c r="A24" t="s">
        <v>113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84"/>
  <sheetViews>
    <sheetView topLeftCell="A73" workbookViewId="0">
      <selection activeCell="D29" sqref="D29"/>
    </sheetView>
  </sheetViews>
  <sheetFormatPr defaultRowHeight="15" x14ac:dyDescent="0.25"/>
  <sheetData>
    <row r="2" spans="1:1" ht="17.25" x14ac:dyDescent="0.25">
      <c r="A2" s="23" t="s">
        <v>153</v>
      </c>
    </row>
    <row r="3" spans="1:1" x14ac:dyDescent="0.25">
      <c r="A3" s="3"/>
    </row>
    <row r="4" spans="1:1" x14ac:dyDescent="0.25">
      <c r="A4" s="24" t="s">
        <v>387</v>
      </c>
    </row>
    <row r="5" spans="1:1" x14ac:dyDescent="0.25">
      <c r="A5" s="25" t="s">
        <v>388</v>
      </c>
    </row>
    <row r="6" spans="1:1" x14ac:dyDescent="0.25">
      <c r="A6" s="4"/>
    </row>
    <row r="7" spans="1:1" x14ac:dyDescent="0.25">
      <c r="A7" s="3" t="s">
        <v>389</v>
      </c>
    </row>
    <row r="8" spans="1:1" x14ac:dyDescent="0.25">
      <c r="A8" s="3" t="s">
        <v>390</v>
      </c>
    </row>
    <row r="9" spans="1:1" x14ac:dyDescent="0.25">
      <c r="A9" s="3" t="s">
        <v>390</v>
      </c>
    </row>
    <row r="10" spans="1:1" x14ac:dyDescent="0.25">
      <c r="A10" s="4"/>
    </row>
    <row r="11" spans="1:1" x14ac:dyDescent="0.25">
      <c r="A11" s="3"/>
    </row>
    <row r="12" spans="1:1" x14ac:dyDescent="0.25">
      <c r="A12" s="4"/>
    </row>
    <row r="13" spans="1:1" ht="17.25" x14ac:dyDescent="0.25">
      <c r="A13" s="23" t="s">
        <v>391</v>
      </c>
    </row>
    <row r="14" spans="1:1" x14ac:dyDescent="0.25">
      <c r="A14" s="3"/>
    </row>
    <row r="15" spans="1:1" x14ac:dyDescent="0.25">
      <c r="A15" s="24" t="s">
        <v>392</v>
      </c>
    </row>
    <row r="16" spans="1:1" x14ac:dyDescent="0.25">
      <c r="A16" s="26" t="s">
        <v>393</v>
      </c>
    </row>
    <row r="17" spans="1:1" x14ac:dyDescent="0.25">
      <c r="A17" s="26" t="s">
        <v>394</v>
      </c>
    </row>
    <row r="18" spans="1:1" x14ac:dyDescent="0.25">
      <c r="A18" s="26" t="s">
        <v>395</v>
      </c>
    </row>
    <row r="19" spans="1:1" x14ac:dyDescent="0.25">
      <c r="A19" s="26" t="s">
        <v>396</v>
      </c>
    </row>
    <row r="20" spans="1:1" x14ac:dyDescent="0.25">
      <c r="A20" s="26" t="s">
        <v>397</v>
      </c>
    </row>
    <row r="21" spans="1:1" x14ac:dyDescent="0.25">
      <c r="A21" s="3"/>
    </row>
    <row r="22" spans="1:1" x14ac:dyDescent="0.25">
      <c r="A22" s="3" t="s">
        <v>398</v>
      </c>
    </row>
    <row r="23" spans="1:1" x14ac:dyDescent="0.25">
      <c r="A23" s="3" t="s">
        <v>399</v>
      </c>
    </row>
    <row r="24" spans="1:1" x14ac:dyDescent="0.25">
      <c r="A24" s="4"/>
    </row>
    <row r="25" spans="1:1" x14ac:dyDescent="0.25">
      <c r="A25" s="24" t="s">
        <v>400</v>
      </c>
    </row>
    <row r="26" spans="1:1" x14ac:dyDescent="0.25">
      <c r="A26" s="26" t="s">
        <v>401</v>
      </c>
    </row>
    <row r="27" spans="1:1" x14ac:dyDescent="0.25">
      <c r="A27" s="26" t="s">
        <v>402</v>
      </c>
    </row>
    <row r="28" spans="1:1" x14ac:dyDescent="0.25">
      <c r="A28" s="26" t="s">
        <v>403</v>
      </c>
    </row>
    <row r="29" spans="1:1" x14ac:dyDescent="0.25">
      <c r="A29" s="26" t="s">
        <v>404</v>
      </c>
    </row>
    <row r="30" spans="1:1" x14ac:dyDescent="0.25">
      <c r="A30" s="4"/>
    </row>
    <row r="31" spans="1:1" x14ac:dyDescent="0.25">
      <c r="A31" s="3" t="s">
        <v>405</v>
      </c>
    </row>
    <row r="32" spans="1:1" x14ac:dyDescent="0.25">
      <c r="A32" s="3" t="s">
        <v>399</v>
      </c>
    </row>
    <row r="33" spans="1:1" x14ac:dyDescent="0.25">
      <c r="A33" s="4"/>
    </row>
    <row r="34" spans="1:1" x14ac:dyDescent="0.25">
      <c r="A34" s="24" t="s">
        <v>406</v>
      </c>
    </row>
    <row r="35" spans="1:1" x14ac:dyDescent="0.25">
      <c r="A35" s="26" t="s">
        <v>407</v>
      </c>
    </row>
    <row r="36" spans="1:1" x14ac:dyDescent="0.25">
      <c r="A36" s="26" t="s">
        <v>408</v>
      </c>
    </row>
    <row r="37" spans="1:1" x14ac:dyDescent="0.25">
      <c r="A37" s="26" t="s">
        <v>409</v>
      </c>
    </row>
    <row r="38" spans="1:1" x14ac:dyDescent="0.25">
      <c r="A38" s="26" t="s">
        <v>410</v>
      </c>
    </row>
    <row r="39" spans="1:1" x14ac:dyDescent="0.25">
      <c r="A39" s="26" t="s">
        <v>411</v>
      </c>
    </row>
    <row r="40" spans="1:1" x14ac:dyDescent="0.25">
      <c r="A40" s="26" t="s">
        <v>412</v>
      </c>
    </row>
    <row r="41" spans="1:1" x14ac:dyDescent="0.25">
      <c r="A41" s="4"/>
    </row>
    <row r="42" spans="1:1" x14ac:dyDescent="0.25">
      <c r="A42" s="3" t="s">
        <v>389</v>
      </c>
    </row>
    <row r="43" spans="1:1" x14ac:dyDescent="0.25">
      <c r="A43" s="3" t="s">
        <v>399</v>
      </c>
    </row>
    <row r="44" spans="1:1" x14ac:dyDescent="0.25">
      <c r="A44" s="24" t="s">
        <v>406</v>
      </c>
    </row>
    <row r="45" spans="1:1" x14ac:dyDescent="0.25">
      <c r="A45" s="26" t="s">
        <v>407</v>
      </c>
    </row>
    <row r="46" spans="1:1" x14ac:dyDescent="0.25">
      <c r="A46" s="26" t="s">
        <v>408</v>
      </c>
    </row>
    <row r="47" spans="1:1" x14ac:dyDescent="0.25">
      <c r="A47" s="26" t="s">
        <v>409</v>
      </c>
    </row>
    <row r="48" spans="1:1" x14ac:dyDescent="0.25">
      <c r="A48" s="26" t="s">
        <v>410</v>
      </c>
    </row>
    <row r="49" spans="1:1" x14ac:dyDescent="0.25">
      <c r="A49" s="26" t="s">
        <v>411</v>
      </c>
    </row>
    <row r="50" spans="1:1" x14ac:dyDescent="0.25">
      <c r="A50" s="26" t="s">
        <v>412</v>
      </c>
    </row>
    <row r="51" spans="1:1" x14ac:dyDescent="0.25">
      <c r="A51" s="4"/>
    </row>
    <row r="52" spans="1:1" x14ac:dyDescent="0.25">
      <c r="A52" s="3" t="s">
        <v>389</v>
      </c>
    </row>
    <row r="53" spans="1:1" x14ac:dyDescent="0.25">
      <c r="A53" s="3" t="s">
        <v>390</v>
      </c>
    </row>
    <row r="54" spans="1:1" x14ac:dyDescent="0.25">
      <c r="A54" s="3" t="s">
        <v>390</v>
      </c>
    </row>
    <row r="55" spans="1:1" x14ac:dyDescent="0.25">
      <c r="A55" s="3"/>
    </row>
    <row r="56" spans="1:1" x14ac:dyDescent="0.25">
      <c r="A56" s="3"/>
    </row>
    <row r="57" spans="1:1" ht="17.25" x14ac:dyDescent="0.25">
      <c r="A57" s="23" t="s">
        <v>413</v>
      </c>
    </row>
    <row r="58" spans="1:1" x14ac:dyDescent="0.25">
      <c r="A58" s="4"/>
    </row>
    <row r="59" spans="1:1" x14ac:dyDescent="0.25">
      <c r="A59" s="24" t="s">
        <v>414</v>
      </c>
    </row>
    <row r="60" spans="1:1" x14ac:dyDescent="0.25">
      <c r="A60" s="26" t="s">
        <v>415</v>
      </c>
    </row>
    <row r="61" spans="1:1" x14ac:dyDescent="0.25">
      <c r="A61" s="26" t="s">
        <v>416</v>
      </c>
    </row>
    <row r="62" spans="1:1" x14ac:dyDescent="0.25">
      <c r="A62" s="4"/>
    </row>
    <row r="63" spans="1:1" x14ac:dyDescent="0.25">
      <c r="A63" s="3" t="s">
        <v>417</v>
      </c>
    </row>
    <row r="64" spans="1:1" x14ac:dyDescent="0.25">
      <c r="A64" s="3" t="s">
        <v>418</v>
      </c>
    </row>
    <row r="65" spans="1:1" x14ac:dyDescent="0.25">
      <c r="A65" s="3" t="s">
        <v>418</v>
      </c>
    </row>
    <row r="66" spans="1:1" x14ac:dyDescent="0.25">
      <c r="A66" s="3"/>
    </row>
    <row r="67" spans="1:1" x14ac:dyDescent="0.25">
      <c r="A67" s="3"/>
    </row>
    <row r="68" spans="1:1" ht="17.25" x14ac:dyDescent="0.25">
      <c r="A68" s="23" t="s">
        <v>419</v>
      </c>
    </row>
    <row r="69" spans="1:1" x14ac:dyDescent="0.25">
      <c r="A69" s="4"/>
    </row>
    <row r="70" spans="1:1" x14ac:dyDescent="0.25">
      <c r="A70" s="24" t="s">
        <v>420</v>
      </c>
    </row>
    <row r="71" spans="1:1" x14ac:dyDescent="0.25">
      <c r="A71" s="3" t="s">
        <v>418</v>
      </c>
    </row>
    <row r="72" spans="1:1" x14ac:dyDescent="0.25">
      <c r="A72" s="4"/>
    </row>
    <row r="73" spans="1:1" x14ac:dyDescent="0.25">
      <c r="A73" s="24" t="s">
        <v>420</v>
      </c>
    </row>
    <row r="74" spans="1:1" x14ac:dyDescent="0.25">
      <c r="A74" s="3" t="s">
        <v>418</v>
      </c>
    </row>
    <row r="75" spans="1:1" x14ac:dyDescent="0.25">
      <c r="A75" s="4"/>
    </row>
    <row r="76" spans="1:1" x14ac:dyDescent="0.25">
      <c r="A76" s="24" t="s">
        <v>421</v>
      </c>
    </row>
    <row r="77" spans="1:1" x14ac:dyDescent="0.25">
      <c r="A77" s="26" t="s">
        <v>415</v>
      </c>
    </row>
    <row r="78" spans="1:1" x14ac:dyDescent="0.25">
      <c r="A78" s="26" t="s">
        <v>422</v>
      </c>
    </row>
    <row r="79" spans="1:1" x14ac:dyDescent="0.25">
      <c r="A79" s="4"/>
    </row>
    <row r="80" spans="1:1" x14ac:dyDescent="0.25">
      <c r="A80" s="27" t="s">
        <v>33</v>
      </c>
    </row>
    <row r="81" spans="1:1" x14ac:dyDescent="0.25">
      <c r="A81" s="3" t="s">
        <v>418</v>
      </c>
    </row>
    <row r="82" spans="1:1" x14ac:dyDescent="0.25">
      <c r="A82" s="3" t="s">
        <v>418</v>
      </c>
    </row>
    <row r="83" spans="1:1" x14ac:dyDescent="0.25">
      <c r="A83" s="3"/>
    </row>
    <row r="84" spans="1:1" ht="19.5" x14ac:dyDescent="0.25">
      <c r="A84" s="28" t="s">
        <v>423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4"/>
  <sheetViews>
    <sheetView workbookViewId="0">
      <selection activeCell="D29" sqref="D29"/>
    </sheetView>
  </sheetViews>
  <sheetFormatPr defaultRowHeight="15" x14ac:dyDescent="0.25"/>
  <sheetData>
    <row r="1" spans="1:1" x14ac:dyDescent="0.25">
      <c r="A1" s="4" t="s">
        <v>424</v>
      </c>
    </row>
    <row r="2" spans="1:1" x14ac:dyDescent="0.25">
      <c r="A2" s="4"/>
    </row>
    <row r="3" spans="1:1" x14ac:dyDescent="0.25">
      <c r="A3" s="4" t="s">
        <v>153</v>
      </c>
    </row>
    <row r="4" spans="1:1" x14ac:dyDescent="0.25">
      <c r="A4" s="4" t="s">
        <v>425</v>
      </c>
    </row>
    <row r="5" spans="1:1" x14ac:dyDescent="0.25">
      <c r="A5" s="4"/>
    </row>
    <row r="6" spans="1:1" x14ac:dyDescent="0.25">
      <c r="A6" s="4" t="s">
        <v>426</v>
      </c>
    </row>
    <row r="7" spans="1:1" x14ac:dyDescent="0.25">
      <c r="A7" s="4" t="s">
        <v>427</v>
      </c>
    </row>
    <row r="8" spans="1:1" x14ac:dyDescent="0.25">
      <c r="A8" s="4"/>
    </row>
    <row r="9" spans="1:1" x14ac:dyDescent="0.25">
      <c r="A9" s="4" t="s">
        <v>413</v>
      </c>
    </row>
    <row r="10" spans="1:1" x14ac:dyDescent="0.25">
      <c r="A10" s="4" t="s">
        <v>428</v>
      </c>
    </row>
    <row r="11" spans="1:1" x14ac:dyDescent="0.25">
      <c r="A11" s="4"/>
    </row>
    <row r="12" spans="1:1" x14ac:dyDescent="0.25">
      <c r="A12" s="4" t="s">
        <v>391</v>
      </c>
    </row>
    <row r="13" spans="1:1" x14ac:dyDescent="0.25">
      <c r="A13" s="4" t="s">
        <v>429</v>
      </c>
    </row>
    <row r="14" spans="1:1" x14ac:dyDescent="0.25">
      <c r="A14" s="4" t="s">
        <v>430</v>
      </c>
    </row>
    <row r="15" spans="1:1" x14ac:dyDescent="0.25">
      <c r="A15" s="4"/>
    </row>
    <row r="16" spans="1:1" x14ac:dyDescent="0.25">
      <c r="A16" s="4" t="s">
        <v>431</v>
      </c>
    </row>
    <row r="17" spans="1:1" x14ac:dyDescent="0.25">
      <c r="A17" s="4"/>
    </row>
    <row r="18" spans="1:1" x14ac:dyDescent="0.25">
      <c r="A18" s="4" t="s">
        <v>432</v>
      </c>
    </row>
    <row r="19" spans="1:1" x14ac:dyDescent="0.25">
      <c r="A19" s="4"/>
    </row>
    <row r="20" spans="1:1" x14ac:dyDescent="0.25">
      <c r="A20" s="4" t="s">
        <v>433</v>
      </c>
    </row>
    <row r="21" spans="1:1" x14ac:dyDescent="0.25">
      <c r="A21" s="4"/>
    </row>
    <row r="22" spans="1:1" x14ac:dyDescent="0.25">
      <c r="A22" s="4" t="s">
        <v>434</v>
      </c>
    </row>
    <row r="23" spans="1:1" x14ac:dyDescent="0.25">
      <c r="A23" s="4" t="s">
        <v>435</v>
      </c>
    </row>
    <row r="24" spans="1:1" x14ac:dyDescent="0.25">
      <c r="A24" s="4"/>
    </row>
    <row r="25" spans="1:1" x14ac:dyDescent="0.25">
      <c r="A25" s="4" t="s">
        <v>436</v>
      </c>
    </row>
    <row r="26" spans="1:1" x14ac:dyDescent="0.25">
      <c r="A26" s="4"/>
    </row>
    <row r="27" spans="1:1" x14ac:dyDescent="0.25">
      <c r="A27" s="4" t="s">
        <v>437</v>
      </c>
    </row>
    <row r="28" spans="1:1" x14ac:dyDescent="0.25">
      <c r="A28" s="4"/>
    </row>
    <row r="29" spans="1:1" x14ac:dyDescent="0.25">
      <c r="A29" s="4" t="s">
        <v>419</v>
      </c>
    </row>
    <row r="30" spans="1:1" x14ac:dyDescent="0.25">
      <c r="A30" s="4" t="s">
        <v>438</v>
      </c>
    </row>
    <row r="31" spans="1:1" x14ac:dyDescent="0.25">
      <c r="A31" s="4"/>
    </row>
    <row r="32" spans="1:1" x14ac:dyDescent="0.25">
      <c r="A32" s="4" t="s">
        <v>439</v>
      </c>
    </row>
    <row r="33" spans="1:1" x14ac:dyDescent="0.25">
      <c r="A33" s="4"/>
    </row>
    <row r="34" spans="1:1" x14ac:dyDescent="0.25">
      <c r="A34" s="4" t="s">
        <v>311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85"/>
  <sheetViews>
    <sheetView workbookViewId="0">
      <selection activeCell="D29" sqref="D29"/>
    </sheetView>
  </sheetViews>
  <sheetFormatPr defaultRowHeight="15" x14ac:dyDescent="0.25"/>
  <sheetData>
    <row r="2" spans="1:1" x14ac:dyDescent="0.25">
      <c r="A2" t="s">
        <v>0</v>
      </c>
    </row>
    <row r="3" spans="1:1" x14ac:dyDescent="0.25">
      <c r="A3" t="s">
        <v>440</v>
      </c>
    </row>
    <row r="5" spans="1:1" x14ac:dyDescent="0.25">
      <c r="A5" t="s">
        <v>441</v>
      </c>
    </row>
    <row r="7" spans="1:1" x14ac:dyDescent="0.25">
      <c r="A7" t="s">
        <v>442</v>
      </c>
    </row>
    <row r="8" spans="1:1" x14ac:dyDescent="0.25">
      <c r="A8" t="e">
        <f>- Soultrap</f>
        <v>#NAME?</v>
      </c>
    </row>
    <row r="9" spans="1:1" x14ac:dyDescent="0.25">
      <c r="A9" t="e">
        <f>- Huskblade</f>
        <v>#NAME?</v>
      </c>
    </row>
    <row r="10" spans="1:1" x14ac:dyDescent="0.25">
      <c r="A10" t="e">
        <f>- Combat drugs</f>
        <v>#NAME?</v>
      </c>
    </row>
    <row r="11" spans="1:1" x14ac:dyDescent="0.25">
      <c r="A11" t="e">
        <f>- Shadowfield</f>
        <v>#NAME?</v>
      </c>
    </row>
    <row r="12" spans="1:1" x14ac:dyDescent="0.25">
      <c r="A12" t="e">
        <f>- Phantasm grenade Launcher</f>
        <v>#NAME?</v>
      </c>
    </row>
    <row r="14" spans="1:1" x14ac:dyDescent="0.25">
      <c r="A14" t="s">
        <v>443</v>
      </c>
    </row>
    <row r="15" spans="1:1" x14ac:dyDescent="0.25">
      <c r="A15" t="e">
        <f>- Venom blade</f>
        <v>#NAME?</v>
      </c>
    </row>
    <row r="16" spans="1:1" x14ac:dyDescent="0.25">
      <c r="A16" t="e">
        <f>- Liquifier gun</f>
        <v>#NAME?</v>
      </c>
    </row>
    <row r="17" spans="1:1" x14ac:dyDescent="0.25">
      <c r="A17" t="e">
        <f>- Casket of flensing</f>
        <v>#NAME?</v>
      </c>
    </row>
    <row r="19" spans="1:1" x14ac:dyDescent="0.25">
      <c r="A19" t="s">
        <v>444</v>
      </c>
    </row>
    <row r="20" spans="1:1" x14ac:dyDescent="0.25">
      <c r="A20" t="e">
        <f>- Venom blade</f>
        <v>#NAME?</v>
      </c>
    </row>
    <row r="21" spans="1:1" x14ac:dyDescent="0.25">
      <c r="A21" t="e">
        <f>- Vexatormask</f>
        <v>#NAME?</v>
      </c>
    </row>
    <row r="22" spans="1:1" x14ac:dyDescent="0.25">
      <c r="A22" t="e">
        <f>- Archangel of pain</f>
        <v>#NAME?</v>
      </c>
    </row>
    <row r="25" spans="1:1" x14ac:dyDescent="0.25">
      <c r="A25" t="s">
        <v>445</v>
      </c>
    </row>
    <row r="27" spans="1:1" x14ac:dyDescent="0.25">
      <c r="A27" t="s">
        <v>446</v>
      </c>
    </row>
    <row r="28" spans="1:1" x14ac:dyDescent="0.25">
      <c r="A28" t="e">
        <f>- Klaivex</f>
        <v>#NAME?</v>
      </c>
    </row>
    <row r="29" spans="1:1" x14ac:dyDescent="0.25">
      <c r="A29" t="s">
        <v>447</v>
      </c>
    </row>
    <row r="30" spans="1:1" x14ac:dyDescent="0.25">
      <c r="A30" t="s">
        <v>448</v>
      </c>
    </row>
    <row r="32" spans="1:1" x14ac:dyDescent="0.25">
      <c r="A32" t="s">
        <v>449</v>
      </c>
    </row>
    <row r="33" spans="1:1" x14ac:dyDescent="0.25">
      <c r="A33" t="e">
        <f>- Extra Splintercannon</f>
        <v>#NAME?</v>
      </c>
    </row>
    <row r="34" spans="1:1" x14ac:dyDescent="0.25">
      <c r="A34" t="e">
        <f>- Night shields</f>
        <v>#NAME?</v>
      </c>
    </row>
    <row r="36" spans="1:1" x14ac:dyDescent="0.25">
      <c r="A36" t="s">
        <v>450</v>
      </c>
    </row>
    <row r="38" spans="1:1" x14ac:dyDescent="0.25">
      <c r="A38" t="s">
        <v>451</v>
      </c>
    </row>
    <row r="39" spans="1:1" x14ac:dyDescent="0.25">
      <c r="A39" t="e">
        <f>- Enhanced Aethersails</f>
        <v>#NAME?</v>
      </c>
    </row>
    <row r="40" spans="1:1" x14ac:dyDescent="0.25">
      <c r="A40" t="e">
        <f>- Flickerfield</f>
        <v>#NAME?</v>
      </c>
    </row>
    <row r="41" spans="1:1" x14ac:dyDescent="0.25">
      <c r="A41" t="e">
        <f>- Night shields</f>
        <v>#NAME?</v>
      </c>
    </row>
    <row r="42" spans="1:1" x14ac:dyDescent="0.25">
      <c r="A42" t="e">
        <f>- Disintregator Cannon</f>
        <v>#NAME?</v>
      </c>
    </row>
    <row r="45" spans="1:1" x14ac:dyDescent="0.25">
      <c r="A45" t="s">
        <v>452</v>
      </c>
    </row>
    <row r="47" spans="1:1" x14ac:dyDescent="0.25">
      <c r="A47" t="s">
        <v>453</v>
      </c>
    </row>
    <row r="48" spans="1:1" x14ac:dyDescent="0.25">
      <c r="A48" t="s">
        <v>454</v>
      </c>
    </row>
    <row r="49" spans="1:1" x14ac:dyDescent="0.25">
      <c r="A49" t="e">
        <f>- Haywire grenades</f>
        <v>#NAME?</v>
      </c>
    </row>
    <row r="50" spans="1:1" x14ac:dyDescent="0.25">
      <c r="A50" t="s">
        <v>455</v>
      </c>
    </row>
    <row r="51" spans="1:1" x14ac:dyDescent="0.25">
      <c r="A51" t="s">
        <v>456</v>
      </c>
    </row>
    <row r="53" spans="1:1" x14ac:dyDescent="0.25">
      <c r="A53" t="s">
        <v>451</v>
      </c>
    </row>
    <row r="54" spans="1:1" x14ac:dyDescent="0.25">
      <c r="A54" t="e">
        <f>- Enhanced Aethersails</f>
        <v>#NAME?</v>
      </c>
    </row>
    <row r="55" spans="1:1" x14ac:dyDescent="0.25">
      <c r="A55" t="e">
        <f>- Night shields</f>
        <v>#NAME?</v>
      </c>
    </row>
    <row r="57" spans="1:1" x14ac:dyDescent="0.25">
      <c r="A57" t="s">
        <v>453</v>
      </c>
    </row>
    <row r="58" spans="1:1" x14ac:dyDescent="0.25">
      <c r="A58" t="s">
        <v>457</v>
      </c>
    </row>
    <row r="59" spans="1:1" x14ac:dyDescent="0.25">
      <c r="A59" t="e">
        <f>- Haywire grenades</f>
        <v>#NAME?</v>
      </c>
    </row>
    <row r="60" spans="1:1" x14ac:dyDescent="0.25">
      <c r="A60" t="s">
        <v>455</v>
      </c>
    </row>
    <row r="61" spans="1:1" x14ac:dyDescent="0.25">
      <c r="A61" t="s">
        <v>456</v>
      </c>
    </row>
    <row r="63" spans="1:1" x14ac:dyDescent="0.25">
      <c r="A63" t="s">
        <v>451</v>
      </c>
    </row>
    <row r="64" spans="1:1" x14ac:dyDescent="0.25">
      <c r="A64" t="e">
        <f>- Enhanced Aethersails</f>
        <v>#NAME?</v>
      </c>
    </row>
    <row r="65" spans="1:1" x14ac:dyDescent="0.25">
      <c r="A65" t="e">
        <f>- Night shields</f>
        <v>#NAME?</v>
      </c>
    </row>
    <row r="68" spans="1:1" x14ac:dyDescent="0.25">
      <c r="A68" t="s">
        <v>458</v>
      </c>
    </row>
    <row r="70" spans="1:1" x14ac:dyDescent="0.25">
      <c r="A70" t="s">
        <v>459</v>
      </c>
    </row>
    <row r="71" spans="1:1" x14ac:dyDescent="0.25">
      <c r="A71" t="s">
        <v>460</v>
      </c>
    </row>
    <row r="73" spans="1:1" x14ac:dyDescent="0.25">
      <c r="A73" t="s">
        <v>461</v>
      </c>
    </row>
    <row r="74" spans="1:1" x14ac:dyDescent="0.25">
      <c r="A74" t="e">
        <f>- Cluster Caltrops</f>
        <v>#NAME?</v>
      </c>
    </row>
    <row r="77" spans="1:1" x14ac:dyDescent="0.25">
      <c r="A77" t="s">
        <v>462</v>
      </c>
    </row>
    <row r="79" spans="1:1" x14ac:dyDescent="0.25">
      <c r="A79" t="s">
        <v>463</v>
      </c>
    </row>
    <row r="80" spans="1:1" x14ac:dyDescent="0.25">
      <c r="A80" t="e">
        <f>- Night shields</f>
        <v>#NAME?</v>
      </c>
    </row>
    <row r="81" spans="1:1" x14ac:dyDescent="0.25">
      <c r="A81" t="e">
        <f>- Flickerfield</f>
        <v>#NAME?</v>
      </c>
    </row>
    <row r="83" spans="1:1" x14ac:dyDescent="0.25">
      <c r="A83" t="s">
        <v>464</v>
      </c>
    </row>
    <row r="84" spans="1:1" x14ac:dyDescent="0.25">
      <c r="A84" t="e">
        <f>- Night shields</f>
        <v>#NAME?</v>
      </c>
    </row>
    <row r="85" spans="1:1" x14ac:dyDescent="0.25">
      <c r="A85" t="e">
        <f>- Flickerfield</f>
        <v>#NAME?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workbookViewId="0">
      <selection activeCell="D29" sqref="D29"/>
    </sheetView>
  </sheetViews>
  <sheetFormatPr defaultRowHeight="15" x14ac:dyDescent="0.25"/>
  <sheetData>
    <row r="1" spans="1:1" ht="15.75" x14ac:dyDescent="0.25">
      <c r="A1" s="1" t="s">
        <v>465</v>
      </c>
    </row>
    <row r="2" spans="1:1" ht="15.75" x14ac:dyDescent="0.25">
      <c r="A2" s="1" t="s">
        <v>466</v>
      </c>
    </row>
    <row r="3" spans="1:1" ht="15.75" x14ac:dyDescent="0.25">
      <c r="A3" s="1" t="s">
        <v>467</v>
      </c>
    </row>
    <row r="4" spans="1:1" ht="15.75" x14ac:dyDescent="0.25">
      <c r="A4" s="29" t="s">
        <v>468</v>
      </c>
    </row>
    <row r="5" spans="1:1" ht="15.75" x14ac:dyDescent="0.25">
      <c r="A5" s="29" t="s">
        <v>469</v>
      </c>
    </row>
    <row r="6" spans="1:1" x14ac:dyDescent="0.25">
      <c r="A6" s="4"/>
    </row>
    <row r="7" spans="1:1" ht="15.75" x14ac:dyDescent="0.25">
      <c r="A7" s="29" t="s">
        <v>470</v>
      </c>
    </row>
    <row r="8" spans="1:1" ht="15.75" x14ac:dyDescent="0.25">
      <c r="A8" s="29" t="s">
        <v>471</v>
      </c>
    </row>
    <row r="9" spans="1:1" x14ac:dyDescent="0.25">
      <c r="A9" s="4"/>
    </row>
    <row r="10" spans="1:1" ht="15.75" x14ac:dyDescent="0.25">
      <c r="A10" s="29" t="s">
        <v>472</v>
      </c>
    </row>
    <row r="11" spans="1:1" ht="15.75" x14ac:dyDescent="0.25">
      <c r="A11" s="1" t="s">
        <v>473</v>
      </c>
    </row>
    <row r="12" spans="1:1" ht="15.75" x14ac:dyDescent="0.25">
      <c r="A12" s="1" t="s">
        <v>474</v>
      </c>
    </row>
    <row r="13" spans="1:1" x14ac:dyDescent="0.25">
      <c r="A13" s="4"/>
    </row>
    <row r="14" spans="1:1" ht="15.75" x14ac:dyDescent="0.25">
      <c r="A14" s="29" t="s">
        <v>475</v>
      </c>
    </row>
    <row r="15" spans="1:1" ht="15.75" x14ac:dyDescent="0.25">
      <c r="A15" s="29" t="s">
        <v>476</v>
      </c>
    </row>
    <row r="16" spans="1:1" x14ac:dyDescent="0.25">
      <c r="A16" s="4"/>
    </row>
    <row r="17" spans="1:1" ht="15.75" x14ac:dyDescent="0.25">
      <c r="A17" s="29" t="s">
        <v>477</v>
      </c>
    </row>
    <row r="18" spans="1:1" ht="15.75" x14ac:dyDescent="0.25">
      <c r="A18" s="29" t="s">
        <v>478</v>
      </c>
    </row>
    <row r="19" spans="1:1" ht="15.75" x14ac:dyDescent="0.25">
      <c r="A19" s="29" t="s">
        <v>479</v>
      </c>
    </row>
    <row r="20" spans="1:1" ht="15.75" x14ac:dyDescent="0.25">
      <c r="A20" s="29" t="s">
        <v>480</v>
      </c>
    </row>
    <row r="21" spans="1:1" ht="15.75" x14ac:dyDescent="0.25">
      <c r="A21" s="29" t="s">
        <v>481</v>
      </c>
    </row>
    <row r="22" spans="1:1" ht="15.75" x14ac:dyDescent="0.25">
      <c r="A22" s="29" t="s">
        <v>482</v>
      </c>
    </row>
    <row r="23" spans="1:1" ht="15.75" x14ac:dyDescent="0.25">
      <c r="A23" s="29" t="s">
        <v>483</v>
      </c>
    </row>
    <row r="24" spans="1:1" ht="15.75" x14ac:dyDescent="0.25">
      <c r="A24" s="29" t="s">
        <v>484</v>
      </c>
    </row>
    <row r="25" spans="1:1" ht="15.75" x14ac:dyDescent="0.25">
      <c r="A25" s="29" t="s">
        <v>485</v>
      </c>
    </row>
    <row r="26" spans="1:1" ht="15.75" x14ac:dyDescent="0.25">
      <c r="A26" s="29" t="s">
        <v>486</v>
      </c>
    </row>
    <row r="27" spans="1:1" ht="15.75" x14ac:dyDescent="0.25">
      <c r="A27" s="1" t="s">
        <v>487</v>
      </c>
    </row>
    <row r="28" spans="1:1" ht="15.75" x14ac:dyDescent="0.25">
      <c r="A28" s="29" t="s">
        <v>488</v>
      </c>
    </row>
    <row r="29" spans="1:1" ht="15.75" x14ac:dyDescent="0.25">
      <c r="A29" s="29" t="s">
        <v>36</v>
      </c>
    </row>
    <row r="30" spans="1:1" ht="15.75" x14ac:dyDescent="0.25">
      <c r="A30" s="29" t="s">
        <v>489</v>
      </c>
    </row>
    <row r="31" spans="1:1" ht="15.75" x14ac:dyDescent="0.25">
      <c r="A31" s="29" t="s">
        <v>490</v>
      </c>
    </row>
    <row r="32" spans="1:1" x14ac:dyDescent="0.25">
      <c r="A32" s="4"/>
    </row>
    <row r="33" spans="1:1" ht="15.75" x14ac:dyDescent="0.25">
      <c r="A33" s="29" t="s">
        <v>491</v>
      </c>
    </row>
    <row r="34" spans="1:1" ht="15.75" x14ac:dyDescent="0.25">
      <c r="A34" s="29" t="s">
        <v>492</v>
      </c>
    </row>
    <row r="35" spans="1:1" ht="15.75" x14ac:dyDescent="0.25">
      <c r="A35" s="29" t="s">
        <v>469</v>
      </c>
    </row>
    <row r="36" spans="1:1" x14ac:dyDescent="0.25">
      <c r="A36" s="4"/>
    </row>
    <row r="37" spans="1:1" ht="15.75" x14ac:dyDescent="0.25">
      <c r="A37" s="29" t="s">
        <v>493</v>
      </c>
    </row>
    <row r="38" spans="1:1" ht="15.75" x14ac:dyDescent="0.25">
      <c r="A38" s="29" t="s">
        <v>494</v>
      </c>
    </row>
    <row r="39" spans="1:1" ht="15.75" x14ac:dyDescent="0.25">
      <c r="A39" s="29" t="s">
        <v>495</v>
      </c>
    </row>
    <row r="40" spans="1:1" x14ac:dyDescent="0.25">
      <c r="A40" s="4"/>
    </row>
    <row r="41" spans="1:1" x14ac:dyDescent="0.25">
      <c r="A41" s="4"/>
    </row>
    <row r="42" spans="1:1" ht="15.75" x14ac:dyDescent="0.25">
      <c r="A42" s="29" t="s">
        <v>496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5"/>
  <sheetViews>
    <sheetView workbookViewId="0">
      <selection activeCell="D29" sqref="D29"/>
    </sheetView>
  </sheetViews>
  <sheetFormatPr defaultRowHeight="15" x14ac:dyDescent="0.25"/>
  <sheetData>
    <row r="1" spans="1:1" ht="15.75" x14ac:dyDescent="0.25">
      <c r="A1" s="1" t="s">
        <v>5</v>
      </c>
    </row>
    <row r="2" spans="1:1" ht="15.75" x14ac:dyDescent="0.25">
      <c r="A2" s="1" t="s">
        <v>497</v>
      </c>
    </row>
    <row r="3" spans="1:1" ht="15.75" x14ac:dyDescent="0.25">
      <c r="A3" s="1"/>
    </row>
    <row r="4" spans="1:1" ht="15.75" x14ac:dyDescent="0.25">
      <c r="A4" s="1" t="s">
        <v>43</v>
      </c>
    </row>
    <row r="5" spans="1:1" ht="15.75" x14ac:dyDescent="0.25">
      <c r="A5" s="1" t="s">
        <v>498</v>
      </c>
    </row>
    <row r="6" spans="1:1" ht="15.75" x14ac:dyDescent="0.25">
      <c r="A6" s="1" t="s">
        <v>499</v>
      </c>
    </row>
    <row r="7" spans="1:1" ht="15.75" x14ac:dyDescent="0.25">
      <c r="A7" s="1" t="s">
        <v>500</v>
      </c>
    </row>
    <row r="8" spans="1:1" ht="15.75" x14ac:dyDescent="0.25">
      <c r="A8" s="1" t="s">
        <v>501</v>
      </c>
    </row>
    <row r="9" spans="1:1" ht="15.75" x14ac:dyDescent="0.25">
      <c r="A9" s="1" t="s">
        <v>262</v>
      </c>
    </row>
    <row r="10" spans="1:1" ht="15.75" x14ac:dyDescent="0.25">
      <c r="A10" s="1" t="s">
        <v>502</v>
      </c>
    </row>
    <row r="11" spans="1:1" ht="15.75" x14ac:dyDescent="0.25">
      <c r="A11" s="1" t="s">
        <v>503</v>
      </c>
    </row>
    <row r="12" spans="1:1" ht="15.75" x14ac:dyDescent="0.25">
      <c r="A12" s="1" t="s">
        <v>504</v>
      </c>
    </row>
    <row r="13" spans="1:1" ht="15.75" x14ac:dyDescent="0.25">
      <c r="A13" s="1" t="s">
        <v>505</v>
      </c>
    </row>
    <row r="14" spans="1:1" ht="15.75" x14ac:dyDescent="0.25">
      <c r="A14" s="1" t="s">
        <v>506</v>
      </c>
    </row>
    <row r="15" spans="1:1" ht="15.75" x14ac:dyDescent="0.25">
      <c r="A15" s="1" t="s">
        <v>507</v>
      </c>
    </row>
    <row r="16" spans="1:1" ht="15.75" x14ac:dyDescent="0.25">
      <c r="A16" s="1" t="s">
        <v>118</v>
      </c>
    </row>
    <row r="17" spans="1:1" ht="15.75" x14ac:dyDescent="0.25">
      <c r="A17" s="1" t="s">
        <v>508</v>
      </c>
    </row>
    <row r="18" spans="1:1" ht="15.75" x14ac:dyDescent="0.25">
      <c r="A18" s="1" t="s">
        <v>509</v>
      </c>
    </row>
    <row r="19" spans="1:1" ht="15.75" x14ac:dyDescent="0.25">
      <c r="A19" s="1" t="s">
        <v>510</v>
      </c>
    </row>
    <row r="20" spans="1:1" ht="15.75" x14ac:dyDescent="0.25">
      <c r="A20" s="1" t="s">
        <v>511</v>
      </c>
    </row>
    <row r="21" spans="1:1" ht="15.75" x14ac:dyDescent="0.25">
      <c r="A21" s="1" t="s">
        <v>512</v>
      </c>
    </row>
    <row r="22" spans="1:1" ht="15.75" x14ac:dyDescent="0.25">
      <c r="A22" s="1" t="s">
        <v>513</v>
      </c>
    </row>
    <row r="23" spans="1:1" ht="15.75" x14ac:dyDescent="0.25">
      <c r="A23" s="1" t="s">
        <v>126</v>
      </c>
    </row>
    <row r="24" spans="1:1" ht="15.75" x14ac:dyDescent="0.25">
      <c r="A24" s="1" t="s">
        <v>514</v>
      </c>
    </row>
    <row r="25" spans="1:1" ht="15.75" x14ac:dyDescent="0.25">
      <c r="A25" s="1" t="s">
        <v>129</v>
      </c>
    </row>
    <row r="26" spans="1:1" ht="15.75" x14ac:dyDescent="0.25">
      <c r="A26" s="1" t="s">
        <v>515</v>
      </c>
    </row>
    <row r="27" spans="1:1" ht="15.75" x14ac:dyDescent="0.25">
      <c r="A27" s="1"/>
    </row>
    <row r="28" spans="1:1" x14ac:dyDescent="0.25">
      <c r="A28" s="4"/>
    </row>
    <row r="29" spans="1:1" x14ac:dyDescent="0.25">
      <c r="A29" s="4"/>
    </row>
    <row r="30" spans="1:1" ht="15.75" x14ac:dyDescent="0.25">
      <c r="A30" s="1" t="s">
        <v>516</v>
      </c>
    </row>
    <row r="31" spans="1:1" ht="15.75" x14ac:dyDescent="0.25">
      <c r="A31" s="1"/>
    </row>
    <row r="32" spans="1:1" x14ac:dyDescent="0.25">
      <c r="A32" s="30" t="s">
        <v>517</v>
      </c>
    </row>
    <row r="33" spans="1:1" ht="15.75" x14ac:dyDescent="0.25">
      <c r="A33" s="1"/>
    </row>
    <row r="34" spans="1:1" x14ac:dyDescent="0.25">
      <c r="A34" s="31" t="s">
        <v>5</v>
      </c>
    </row>
    <row r="35" spans="1:1" ht="15.75" x14ac:dyDescent="0.25">
      <c r="A35" s="1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D29" sqref="D29"/>
    </sheetView>
  </sheetViews>
  <sheetFormatPr defaultRowHeight="15" x14ac:dyDescent="0.25"/>
  <sheetData>
    <row r="1" spans="1:7" ht="18" x14ac:dyDescent="0.25">
      <c r="A1" s="35"/>
    </row>
    <row r="2" spans="1:7" ht="18" x14ac:dyDescent="0.25">
      <c r="A2" s="33"/>
      <c r="B2" s="32" t="s">
        <v>518</v>
      </c>
    </row>
    <row r="3" spans="1:7" x14ac:dyDescent="0.25">
      <c r="A3" s="34"/>
      <c r="B3" s="33" t="s">
        <v>519</v>
      </c>
    </row>
    <row r="4" spans="1:7" x14ac:dyDescent="0.25">
      <c r="A4" s="4"/>
      <c r="B4" s="34" t="s">
        <v>43</v>
      </c>
    </row>
    <row r="5" spans="1:7" x14ac:dyDescent="0.25">
      <c r="A5" s="4"/>
      <c r="B5" s="4" t="s">
        <v>520</v>
      </c>
      <c r="F5" s="4" t="s">
        <v>521</v>
      </c>
    </row>
    <row r="6" spans="1:7" x14ac:dyDescent="0.25">
      <c r="A6" s="34"/>
      <c r="B6" s="4" t="s">
        <v>522</v>
      </c>
      <c r="C6" s="4" t="s">
        <v>523</v>
      </c>
    </row>
    <row r="7" spans="1:7" x14ac:dyDescent="0.25">
      <c r="A7" s="4"/>
      <c r="B7" s="34" t="s">
        <v>71</v>
      </c>
    </row>
    <row r="8" spans="1:7" x14ac:dyDescent="0.25">
      <c r="A8" s="4"/>
      <c r="B8" s="4" t="s">
        <v>524</v>
      </c>
      <c r="D8" s="4" t="s">
        <v>525</v>
      </c>
    </row>
    <row r="9" spans="1:7" x14ac:dyDescent="0.25">
      <c r="A9" s="4"/>
      <c r="B9" s="4" t="s">
        <v>526</v>
      </c>
      <c r="E9" s="4" t="s">
        <v>527</v>
      </c>
    </row>
    <row r="10" spans="1:7" x14ac:dyDescent="0.25">
      <c r="A10" s="4"/>
      <c r="B10" s="4" t="s">
        <v>528</v>
      </c>
      <c r="G10" s="4" t="s">
        <v>529</v>
      </c>
    </row>
    <row r="11" spans="1:7" x14ac:dyDescent="0.25">
      <c r="A11" s="4"/>
      <c r="B11" s="4" t="s">
        <v>530</v>
      </c>
      <c r="C11" s="4" t="s">
        <v>531</v>
      </c>
    </row>
    <row r="12" spans="1:7" x14ac:dyDescent="0.25">
      <c r="A12" s="4"/>
      <c r="B12" s="4" t="s">
        <v>532</v>
      </c>
      <c r="F12" s="4" t="s">
        <v>533</v>
      </c>
    </row>
    <row r="13" spans="1:7" x14ac:dyDescent="0.25">
      <c r="A13" s="34"/>
      <c r="B13" s="4" t="s">
        <v>534</v>
      </c>
      <c r="F13" s="4" t="s">
        <v>535</v>
      </c>
    </row>
    <row r="14" spans="1:7" x14ac:dyDescent="0.25">
      <c r="A14" s="4"/>
      <c r="B14" s="34" t="s">
        <v>219</v>
      </c>
    </row>
    <row r="15" spans="1:7" x14ac:dyDescent="0.25">
      <c r="A15" s="34"/>
      <c r="B15" s="4" t="s">
        <v>536</v>
      </c>
      <c r="D15" s="4" t="s">
        <v>537</v>
      </c>
    </row>
    <row r="16" spans="1:7" x14ac:dyDescent="0.25">
      <c r="A16" s="4"/>
      <c r="B16" s="34" t="s">
        <v>322</v>
      </c>
    </row>
    <row r="17" spans="1:8" x14ac:dyDescent="0.25">
      <c r="A17" s="4"/>
      <c r="B17" s="4" t="s">
        <v>538</v>
      </c>
      <c r="F17" s="4" t="s">
        <v>539</v>
      </c>
    </row>
    <row r="18" spans="1:8" x14ac:dyDescent="0.25">
      <c r="A18" s="4"/>
      <c r="B18" s="4" t="s">
        <v>540</v>
      </c>
      <c r="F18" s="4" t="s">
        <v>541</v>
      </c>
    </row>
    <row r="19" spans="1:8" x14ac:dyDescent="0.25">
      <c r="A19" s="4"/>
      <c r="B19" s="4" t="s">
        <v>542</v>
      </c>
      <c r="H19" s="4" t="s">
        <v>543</v>
      </c>
    </row>
    <row r="20" spans="1:8" x14ac:dyDescent="0.25">
      <c r="B20" s="4"/>
    </row>
    <row r="21" spans="1:8" x14ac:dyDescent="0.25">
      <c r="A21" s="4"/>
      <c r="G21" s="4" t="s">
        <v>544</v>
      </c>
    </row>
    <row r="22" spans="1:8" x14ac:dyDescent="0.25">
      <c r="A22" s="4"/>
      <c r="B22" s="4"/>
    </row>
    <row r="23" spans="1:8" x14ac:dyDescent="0.25">
      <c r="B23" s="4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4"/>
  <sheetViews>
    <sheetView workbookViewId="0">
      <selection activeCell="H17" sqref="H17"/>
    </sheetView>
  </sheetViews>
  <sheetFormatPr defaultRowHeight="15" x14ac:dyDescent="0.25"/>
  <sheetData>
    <row r="1" spans="1:1" x14ac:dyDescent="0.25">
      <c r="A1" t="s">
        <v>641</v>
      </c>
    </row>
    <row r="2" spans="1:1" x14ac:dyDescent="0.25">
      <c r="A2" t="s">
        <v>642</v>
      </c>
    </row>
    <row r="3" spans="1:1" x14ac:dyDescent="0.25">
      <c r="A3" t="s">
        <v>643</v>
      </c>
    </row>
    <row r="4" spans="1:1" x14ac:dyDescent="0.25">
      <c r="A4" t="s">
        <v>644</v>
      </c>
    </row>
    <row r="5" spans="1:1" x14ac:dyDescent="0.25">
      <c r="A5" t="s">
        <v>645</v>
      </c>
    </row>
    <row r="6" spans="1:1" x14ac:dyDescent="0.25">
      <c r="A6" t="s">
        <v>646</v>
      </c>
    </row>
    <row r="7" spans="1:1" x14ac:dyDescent="0.25">
      <c r="A7" t="s">
        <v>647</v>
      </c>
    </row>
    <row r="8" spans="1:1" x14ac:dyDescent="0.25">
      <c r="A8" t="s">
        <v>648</v>
      </c>
    </row>
    <row r="9" spans="1:1" x14ac:dyDescent="0.25">
      <c r="A9" t="s">
        <v>649</v>
      </c>
    </row>
    <row r="10" spans="1:1" x14ac:dyDescent="0.25">
      <c r="A10" t="s">
        <v>650</v>
      </c>
    </row>
    <row r="11" spans="1:1" x14ac:dyDescent="0.25">
      <c r="A11" t="s">
        <v>651</v>
      </c>
    </row>
    <row r="12" spans="1:1" x14ac:dyDescent="0.25">
      <c r="A12" t="s">
        <v>652</v>
      </c>
    </row>
    <row r="13" spans="1:1" x14ac:dyDescent="0.25">
      <c r="A13" t="s">
        <v>653</v>
      </c>
    </row>
    <row r="14" spans="1:1" x14ac:dyDescent="0.25">
      <c r="A14" t="s">
        <v>654</v>
      </c>
    </row>
    <row r="15" spans="1:1" x14ac:dyDescent="0.25">
      <c r="A15" t="s">
        <v>655</v>
      </c>
    </row>
    <row r="16" spans="1:1" x14ac:dyDescent="0.25">
      <c r="A16" t="s">
        <v>656</v>
      </c>
    </row>
    <row r="17" spans="1:1" x14ac:dyDescent="0.25">
      <c r="A17" t="s">
        <v>657</v>
      </c>
    </row>
    <row r="18" spans="1:1" x14ac:dyDescent="0.25">
      <c r="A18" t="s">
        <v>658</v>
      </c>
    </row>
    <row r="19" spans="1:1" x14ac:dyDescent="0.25">
      <c r="A19" t="s">
        <v>653</v>
      </c>
    </row>
    <row r="20" spans="1:1" x14ac:dyDescent="0.25">
      <c r="A20" t="s">
        <v>654</v>
      </c>
    </row>
    <row r="21" spans="1:1" x14ac:dyDescent="0.25">
      <c r="A21" t="s">
        <v>659</v>
      </c>
    </row>
    <row r="22" spans="1:1" x14ac:dyDescent="0.25">
      <c r="A22" t="s">
        <v>656</v>
      </c>
    </row>
    <row r="23" spans="1:1" x14ac:dyDescent="0.25">
      <c r="A23" t="s">
        <v>657</v>
      </c>
    </row>
    <row r="24" spans="1:1" x14ac:dyDescent="0.25">
      <c r="A24" t="s">
        <v>658</v>
      </c>
    </row>
    <row r="25" spans="1:1" x14ac:dyDescent="0.25">
      <c r="A25" t="s">
        <v>660</v>
      </c>
    </row>
    <row r="26" spans="1:1" x14ac:dyDescent="0.25">
      <c r="A26" t="s">
        <v>654</v>
      </c>
    </row>
    <row r="27" spans="1:1" x14ac:dyDescent="0.25">
      <c r="A27" t="s">
        <v>661</v>
      </c>
    </row>
    <row r="28" spans="1:1" x14ac:dyDescent="0.25">
      <c r="A28" t="s">
        <v>657</v>
      </c>
    </row>
    <row r="29" spans="1:1" x14ac:dyDescent="0.25">
      <c r="A29" t="s">
        <v>662</v>
      </c>
    </row>
    <row r="30" spans="1:1" x14ac:dyDescent="0.25">
      <c r="A30" t="s">
        <v>663</v>
      </c>
    </row>
    <row r="31" spans="1:1" x14ac:dyDescent="0.25">
      <c r="A31" t="s">
        <v>664</v>
      </c>
    </row>
    <row r="32" spans="1:1" x14ac:dyDescent="0.25">
      <c r="A32" t="s">
        <v>664</v>
      </c>
    </row>
    <row r="33" spans="1:1" x14ac:dyDescent="0.25">
      <c r="A33" t="s">
        <v>665</v>
      </c>
    </row>
    <row r="34" spans="1:1" x14ac:dyDescent="0.25">
      <c r="A34" t="s">
        <v>663</v>
      </c>
    </row>
    <row r="35" spans="1:1" x14ac:dyDescent="0.25">
      <c r="A35" t="s">
        <v>666</v>
      </c>
    </row>
    <row r="36" spans="1:1" x14ac:dyDescent="0.25">
      <c r="A36" t="s">
        <v>667</v>
      </c>
    </row>
    <row r="37" spans="1:1" x14ac:dyDescent="0.25">
      <c r="A37" t="s">
        <v>668</v>
      </c>
    </row>
    <row r="38" spans="1:1" x14ac:dyDescent="0.25">
      <c r="A38" t="s">
        <v>669</v>
      </c>
    </row>
    <row r="39" spans="1:1" x14ac:dyDescent="0.25">
      <c r="A39" t="s">
        <v>670</v>
      </c>
    </row>
    <row r="40" spans="1:1" x14ac:dyDescent="0.25">
      <c r="A40" t="s">
        <v>671</v>
      </c>
    </row>
    <row r="41" spans="1:1" x14ac:dyDescent="0.25">
      <c r="A41" t="s">
        <v>672</v>
      </c>
    </row>
    <row r="42" spans="1:1" x14ac:dyDescent="0.25">
      <c r="A42" t="s">
        <v>673</v>
      </c>
    </row>
    <row r="43" spans="1:1" x14ac:dyDescent="0.25">
      <c r="A43" t="s">
        <v>674</v>
      </c>
    </row>
    <row r="44" spans="1:1" x14ac:dyDescent="0.25">
      <c r="A44" t="s">
        <v>675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1"/>
  <sheetViews>
    <sheetView workbookViewId="0">
      <selection activeCell="D29" sqref="D29"/>
    </sheetView>
  </sheetViews>
  <sheetFormatPr defaultRowHeight="15" x14ac:dyDescent="0.25"/>
  <sheetData>
    <row r="2" spans="1:1" x14ac:dyDescent="0.25">
      <c r="A2" s="3" t="s">
        <v>1</v>
      </c>
    </row>
    <row r="3" spans="1:1" x14ac:dyDescent="0.25">
      <c r="A3" s="4"/>
    </row>
    <row r="4" spans="1:1" x14ac:dyDescent="0.25">
      <c r="A4" s="3" t="s">
        <v>545</v>
      </c>
    </row>
    <row r="5" spans="1:1" x14ac:dyDescent="0.25">
      <c r="A5" s="4"/>
    </row>
    <row r="6" spans="1:1" x14ac:dyDescent="0.25">
      <c r="A6" s="3" t="s">
        <v>546</v>
      </c>
    </row>
    <row r="7" spans="1:1" x14ac:dyDescent="0.25">
      <c r="A7" s="4"/>
    </row>
    <row r="8" spans="1:1" x14ac:dyDescent="0.25">
      <c r="A8" s="3" t="s">
        <v>547</v>
      </c>
    </row>
    <row r="9" spans="1:1" x14ac:dyDescent="0.25">
      <c r="A9" s="3" t="s">
        <v>548</v>
      </c>
    </row>
    <row r="10" spans="1:1" x14ac:dyDescent="0.25">
      <c r="A10" s="4"/>
    </row>
    <row r="11" spans="1:1" x14ac:dyDescent="0.25">
      <c r="A11" s="3" t="s">
        <v>71</v>
      </c>
    </row>
    <row r="12" spans="1:1" x14ac:dyDescent="0.25">
      <c r="A12" s="3" t="s">
        <v>549</v>
      </c>
    </row>
    <row r="13" spans="1:1" x14ac:dyDescent="0.25">
      <c r="A13" s="3" t="s">
        <v>550</v>
      </c>
    </row>
    <row r="14" spans="1:1" x14ac:dyDescent="0.25">
      <c r="A14" s="4"/>
    </row>
    <row r="15" spans="1:1" x14ac:dyDescent="0.25">
      <c r="A15" s="3" t="s">
        <v>549</v>
      </c>
    </row>
    <row r="16" spans="1:1" x14ac:dyDescent="0.25">
      <c r="A16" s="3" t="s">
        <v>551</v>
      </c>
    </row>
    <row r="17" spans="1:1" x14ac:dyDescent="0.25">
      <c r="A17" s="4"/>
    </row>
    <row r="18" spans="1:1" x14ac:dyDescent="0.25">
      <c r="A18" s="3" t="s">
        <v>552</v>
      </c>
    </row>
    <row r="19" spans="1:1" x14ac:dyDescent="0.25">
      <c r="A19" s="3" t="s">
        <v>553</v>
      </c>
    </row>
    <row r="20" spans="1:1" x14ac:dyDescent="0.25">
      <c r="A20" s="4"/>
    </row>
    <row r="21" spans="1:1" x14ac:dyDescent="0.25">
      <c r="A21" s="3" t="s">
        <v>554</v>
      </c>
    </row>
    <row r="22" spans="1:1" x14ac:dyDescent="0.25">
      <c r="A22" s="4"/>
    </row>
    <row r="23" spans="1:1" x14ac:dyDescent="0.25">
      <c r="A23" s="3" t="s">
        <v>555</v>
      </c>
    </row>
    <row r="24" spans="1:1" x14ac:dyDescent="0.25">
      <c r="A24" s="3" t="s">
        <v>556</v>
      </c>
    </row>
    <row r="25" spans="1:1" x14ac:dyDescent="0.25">
      <c r="A25" s="4"/>
    </row>
    <row r="26" spans="1:1" x14ac:dyDescent="0.25">
      <c r="A26" s="3" t="s">
        <v>557</v>
      </c>
    </row>
    <row r="27" spans="1:1" x14ac:dyDescent="0.25">
      <c r="A27" s="4"/>
    </row>
    <row r="28" spans="1:1" x14ac:dyDescent="0.25">
      <c r="A28" s="3" t="s">
        <v>558</v>
      </c>
    </row>
    <row r="29" spans="1:1" x14ac:dyDescent="0.25">
      <c r="A29" s="3" t="s">
        <v>559</v>
      </c>
    </row>
    <row r="30" spans="1:1" x14ac:dyDescent="0.25">
      <c r="A30" s="4"/>
    </row>
    <row r="31" spans="1:1" x14ac:dyDescent="0.25">
      <c r="A31" s="3" t="s">
        <v>560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27"/>
  <sheetViews>
    <sheetView workbookViewId="0">
      <selection activeCell="D29" sqref="D29"/>
    </sheetView>
  </sheetViews>
  <sheetFormatPr defaultRowHeight="15" x14ac:dyDescent="0.25"/>
  <sheetData>
    <row r="3" spans="1:1" x14ac:dyDescent="0.25">
      <c r="A3" s="3" t="s">
        <v>561</v>
      </c>
    </row>
    <row r="4" spans="1:1" x14ac:dyDescent="0.25">
      <c r="A4" s="4"/>
    </row>
    <row r="5" spans="1:1" x14ac:dyDescent="0.25">
      <c r="A5" s="3" t="s">
        <v>562</v>
      </c>
    </row>
    <row r="6" spans="1:1" x14ac:dyDescent="0.25">
      <c r="A6" s="4"/>
    </row>
    <row r="7" spans="1:1" x14ac:dyDescent="0.25">
      <c r="A7" s="3" t="s">
        <v>563</v>
      </c>
    </row>
    <row r="8" spans="1:1" x14ac:dyDescent="0.25">
      <c r="A8" s="4"/>
    </row>
    <row r="9" spans="1:1" x14ac:dyDescent="0.25">
      <c r="A9" s="3" t="s">
        <v>564</v>
      </c>
    </row>
    <row r="10" spans="1:1" x14ac:dyDescent="0.25">
      <c r="A10" s="4"/>
    </row>
    <row r="11" spans="1:1" x14ac:dyDescent="0.25">
      <c r="A11" s="3" t="s">
        <v>565</v>
      </c>
    </row>
    <row r="12" spans="1:1" x14ac:dyDescent="0.25">
      <c r="A12" s="4"/>
    </row>
    <row r="13" spans="1:1" x14ac:dyDescent="0.25">
      <c r="A13" s="3" t="s">
        <v>566</v>
      </c>
    </row>
    <row r="14" spans="1:1" x14ac:dyDescent="0.25">
      <c r="A14" s="4"/>
    </row>
    <row r="15" spans="1:1" x14ac:dyDescent="0.25">
      <c r="A15" s="3" t="s">
        <v>567</v>
      </c>
    </row>
    <row r="16" spans="1:1" x14ac:dyDescent="0.25">
      <c r="A16" s="4"/>
    </row>
    <row r="17" spans="1:1" x14ac:dyDescent="0.25">
      <c r="A17" s="3" t="s">
        <v>568</v>
      </c>
    </row>
    <row r="18" spans="1:1" x14ac:dyDescent="0.25">
      <c r="A18" s="4"/>
    </row>
    <row r="19" spans="1:1" x14ac:dyDescent="0.25">
      <c r="A19" s="3" t="s">
        <v>569</v>
      </c>
    </row>
    <row r="20" spans="1:1" x14ac:dyDescent="0.25">
      <c r="A20" s="4"/>
    </row>
    <row r="21" spans="1:1" x14ac:dyDescent="0.25">
      <c r="A21" s="3" t="s">
        <v>570</v>
      </c>
    </row>
    <row r="22" spans="1:1" x14ac:dyDescent="0.25">
      <c r="A22" s="4"/>
    </row>
    <row r="23" spans="1:1" x14ac:dyDescent="0.25">
      <c r="A23" s="3" t="s">
        <v>571</v>
      </c>
    </row>
    <row r="24" spans="1:1" x14ac:dyDescent="0.25">
      <c r="A24" s="4"/>
    </row>
    <row r="25" spans="1:1" x14ac:dyDescent="0.25">
      <c r="A25" s="3" t="s">
        <v>572</v>
      </c>
    </row>
    <row r="26" spans="1:1" x14ac:dyDescent="0.25">
      <c r="A26" s="4"/>
    </row>
    <row r="27" spans="1:1" x14ac:dyDescent="0.25">
      <c r="A27" s="3" t="s">
        <v>573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workbookViewId="0">
      <selection activeCell="D29" sqref="D29"/>
    </sheetView>
  </sheetViews>
  <sheetFormatPr defaultRowHeight="15" x14ac:dyDescent="0.25"/>
  <sheetData>
    <row r="2" spans="1:7" x14ac:dyDescent="0.25">
      <c r="A2" s="36" t="s">
        <v>574</v>
      </c>
    </row>
    <row r="3" spans="1:7" x14ac:dyDescent="0.25">
      <c r="A3" s="4"/>
    </row>
    <row r="4" spans="1:7" x14ac:dyDescent="0.25">
      <c r="A4" s="36" t="s">
        <v>153</v>
      </c>
    </row>
    <row r="5" spans="1:7" x14ac:dyDescent="0.25">
      <c r="A5" s="4" t="s">
        <v>575</v>
      </c>
      <c r="C5" s="4" t="s">
        <v>224</v>
      </c>
    </row>
    <row r="6" spans="1:7" x14ac:dyDescent="0.25">
      <c r="A6" s="4" t="s">
        <v>576</v>
      </c>
      <c r="B6" s="4" t="s">
        <v>577</v>
      </c>
    </row>
    <row r="7" spans="1:7" x14ac:dyDescent="0.25">
      <c r="A7" s="4"/>
    </row>
    <row r="8" spans="1:7" x14ac:dyDescent="0.25">
      <c r="A8" s="36" t="s">
        <v>413</v>
      </c>
    </row>
    <row r="9" spans="1:7" x14ac:dyDescent="0.25">
      <c r="A9" s="4" t="s">
        <v>578</v>
      </c>
      <c r="G9" s="4" t="s">
        <v>30</v>
      </c>
    </row>
    <row r="10" spans="1:7" x14ac:dyDescent="0.25">
      <c r="A10" s="4"/>
    </row>
    <row r="11" spans="1:7" x14ac:dyDescent="0.25">
      <c r="A11" s="36" t="s">
        <v>391</v>
      </c>
    </row>
    <row r="12" spans="1:7" x14ac:dyDescent="0.25">
      <c r="A12" s="4" t="s">
        <v>579</v>
      </c>
    </row>
    <row r="13" spans="1:7" x14ac:dyDescent="0.25">
      <c r="A13" s="4" t="s">
        <v>580</v>
      </c>
      <c r="C13" s="4" t="s">
        <v>581</v>
      </c>
    </row>
    <row r="14" spans="1:7" x14ac:dyDescent="0.25">
      <c r="A14" s="4" t="s">
        <v>582</v>
      </c>
      <c r="F14" s="4" t="s">
        <v>212</v>
      </c>
    </row>
    <row r="15" spans="1:7" x14ac:dyDescent="0.25">
      <c r="A15" s="4"/>
    </row>
    <row r="16" spans="1:7" x14ac:dyDescent="0.25">
      <c r="A16" s="4" t="s">
        <v>583</v>
      </c>
      <c r="F16" s="4" t="s">
        <v>584</v>
      </c>
    </row>
    <row r="17" spans="1:6" x14ac:dyDescent="0.25">
      <c r="A17" s="4" t="s">
        <v>582</v>
      </c>
      <c r="F17" s="4" t="s">
        <v>212</v>
      </c>
    </row>
    <row r="18" spans="1:6" x14ac:dyDescent="0.25">
      <c r="A18" s="4"/>
    </row>
    <row r="19" spans="1:6" x14ac:dyDescent="0.25">
      <c r="A19" s="4" t="s">
        <v>585</v>
      </c>
      <c r="E19" s="4" t="s">
        <v>586</v>
      </c>
    </row>
    <row r="20" spans="1:6" x14ac:dyDescent="0.25">
      <c r="A20" s="4"/>
    </row>
    <row r="21" spans="1:6" x14ac:dyDescent="0.25">
      <c r="A21" s="4" t="s">
        <v>587</v>
      </c>
      <c r="C21" s="4" t="s">
        <v>588</v>
      </c>
    </row>
    <row r="22" spans="1:6" x14ac:dyDescent="0.25">
      <c r="A22" s="4" t="s">
        <v>589</v>
      </c>
      <c r="F22" s="4" t="s">
        <v>590</v>
      </c>
    </row>
    <row r="23" spans="1:6" x14ac:dyDescent="0.25">
      <c r="A23" s="36"/>
    </row>
    <row r="24" spans="1:6" x14ac:dyDescent="0.25">
      <c r="A24" s="36" t="s">
        <v>162</v>
      </c>
    </row>
    <row r="25" spans="1:6" x14ac:dyDescent="0.25">
      <c r="A25" s="4" t="s">
        <v>591</v>
      </c>
      <c r="E25" s="4" t="s">
        <v>486</v>
      </c>
    </row>
    <row r="26" spans="1:6" x14ac:dyDescent="0.25">
      <c r="A26" s="36" t="s">
        <v>592</v>
      </c>
    </row>
    <row r="27" spans="1:6" x14ac:dyDescent="0.25">
      <c r="A27" s="4" t="s">
        <v>593</v>
      </c>
      <c r="D27" s="4" t="s">
        <v>224</v>
      </c>
    </row>
    <row r="28" spans="1:6" x14ac:dyDescent="0.25">
      <c r="A28" s="4" t="s">
        <v>594</v>
      </c>
      <c r="C28" s="4" t="s">
        <v>224</v>
      </c>
    </row>
    <row r="29" spans="1:6" x14ac:dyDescent="0.25">
      <c r="A29" s="4"/>
    </row>
    <row r="30" spans="1:6" x14ac:dyDescent="0.25">
      <c r="A30" s="4"/>
    </row>
    <row r="31" spans="1:6" x14ac:dyDescent="0.25">
      <c r="A31" s="36" t="s">
        <v>423</v>
      </c>
    </row>
  </sheetData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62"/>
  <sheetViews>
    <sheetView topLeftCell="A40" workbookViewId="0">
      <selection activeCell="D29" sqref="D29"/>
    </sheetView>
  </sheetViews>
  <sheetFormatPr defaultRowHeight="15" x14ac:dyDescent="0.25"/>
  <sheetData>
    <row r="2" spans="1:1" x14ac:dyDescent="0.25">
      <c r="A2" s="3" t="s">
        <v>43</v>
      </c>
    </row>
    <row r="3" spans="1:1" x14ac:dyDescent="0.25">
      <c r="A3" s="3" t="s">
        <v>595</v>
      </c>
    </row>
    <row r="4" spans="1:1" x14ac:dyDescent="0.25">
      <c r="A4" s="4"/>
    </row>
    <row r="5" spans="1:1" x14ac:dyDescent="0.25">
      <c r="A5" s="3" t="s">
        <v>596</v>
      </c>
    </row>
    <row r="6" spans="1:1" x14ac:dyDescent="0.25">
      <c r="A6" s="3" t="s">
        <v>597</v>
      </c>
    </row>
    <row r="7" spans="1:1" x14ac:dyDescent="0.25">
      <c r="A7" s="4"/>
    </row>
    <row r="8" spans="1:1" x14ac:dyDescent="0.25">
      <c r="A8" s="4"/>
    </row>
    <row r="9" spans="1:1" x14ac:dyDescent="0.25">
      <c r="A9" s="3" t="s">
        <v>118</v>
      </c>
    </row>
    <row r="10" spans="1:1" x14ac:dyDescent="0.25">
      <c r="A10" s="3" t="s">
        <v>595</v>
      </c>
    </row>
    <row r="11" spans="1:1" x14ac:dyDescent="0.25">
      <c r="A11" s="4"/>
    </row>
    <row r="12" spans="1:1" x14ac:dyDescent="0.25">
      <c r="A12" s="4"/>
    </row>
    <row r="13" spans="1:1" x14ac:dyDescent="0.25">
      <c r="A13" s="3" t="s">
        <v>598</v>
      </c>
    </row>
    <row r="14" spans="1:1" x14ac:dyDescent="0.25">
      <c r="A14" s="3" t="s">
        <v>599</v>
      </c>
    </row>
    <row r="15" spans="1:1" x14ac:dyDescent="0.25">
      <c r="A15" s="4"/>
    </row>
    <row r="16" spans="1:1" x14ac:dyDescent="0.25">
      <c r="A16" s="4"/>
    </row>
    <row r="17" spans="1:1" x14ac:dyDescent="0.25">
      <c r="A17" s="3" t="s">
        <v>600</v>
      </c>
    </row>
    <row r="18" spans="1:1" x14ac:dyDescent="0.25">
      <c r="A18" s="3" t="s">
        <v>601</v>
      </c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3" t="s">
        <v>602</v>
      </c>
    </row>
    <row r="23" spans="1:1" x14ac:dyDescent="0.25">
      <c r="A23" s="3" t="s">
        <v>603</v>
      </c>
    </row>
    <row r="24" spans="1:1" x14ac:dyDescent="0.25">
      <c r="A24" s="4"/>
    </row>
    <row r="25" spans="1:1" x14ac:dyDescent="0.25">
      <c r="A25" s="3" t="s">
        <v>604</v>
      </c>
    </row>
    <row r="26" spans="1:1" x14ac:dyDescent="0.25">
      <c r="A26" s="3" t="s">
        <v>605</v>
      </c>
    </row>
    <row r="27" spans="1:1" x14ac:dyDescent="0.25">
      <c r="A27" s="4"/>
    </row>
    <row r="28" spans="1:1" x14ac:dyDescent="0.25">
      <c r="A28" s="4"/>
    </row>
    <row r="29" spans="1:1" x14ac:dyDescent="0.25">
      <c r="A29" s="4"/>
    </row>
    <row r="30" spans="1:1" x14ac:dyDescent="0.25">
      <c r="A30" s="3" t="s">
        <v>606</v>
      </c>
    </row>
    <row r="31" spans="1:1" x14ac:dyDescent="0.25">
      <c r="A31" s="3" t="s">
        <v>607</v>
      </c>
    </row>
    <row r="32" spans="1:1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3" t="s">
        <v>262</v>
      </c>
    </row>
    <row r="38" spans="1:1" x14ac:dyDescent="0.25">
      <c r="A38" s="3" t="s">
        <v>595</v>
      </c>
    </row>
    <row r="39" spans="1:1" x14ac:dyDescent="0.25">
      <c r="A39" s="4"/>
    </row>
    <row r="40" spans="1:1" x14ac:dyDescent="0.25">
      <c r="A40" s="3" t="s">
        <v>608</v>
      </c>
    </row>
    <row r="41" spans="1:1" x14ac:dyDescent="0.25">
      <c r="A41" s="4"/>
    </row>
    <row r="42" spans="1:1" x14ac:dyDescent="0.25">
      <c r="A42" s="4"/>
    </row>
    <row r="43" spans="1:1" x14ac:dyDescent="0.25">
      <c r="A43" s="3" t="s">
        <v>609</v>
      </c>
    </row>
    <row r="44" spans="1:1" x14ac:dyDescent="0.25">
      <c r="A44" s="3" t="s">
        <v>610</v>
      </c>
    </row>
    <row r="45" spans="1:1" x14ac:dyDescent="0.25">
      <c r="A45" s="3" t="s">
        <v>611</v>
      </c>
    </row>
    <row r="46" spans="1:1" x14ac:dyDescent="0.25">
      <c r="A46" s="3" t="s">
        <v>612</v>
      </c>
    </row>
    <row r="47" spans="1:1" x14ac:dyDescent="0.25">
      <c r="A47" s="4"/>
    </row>
    <row r="48" spans="1:1" x14ac:dyDescent="0.25">
      <c r="A48" s="3" t="s">
        <v>126</v>
      </c>
    </row>
    <row r="49" spans="1:1" x14ac:dyDescent="0.25">
      <c r="A49" s="3" t="s">
        <v>613</v>
      </c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3" t="s">
        <v>614</v>
      </c>
    </row>
    <row r="54" spans="1:1" x14ac:dyDescent="0.25">
      <c r="A54" s="3" t="s">
        <v>615</v>
      </c>
    </row>
    <row r="55" spans="1:1" x14ac:dyDescent="0.25">
      <c r="A55" s="4"/>
    </row>
    <row r="56" spans="1:1" x14ac:dyDescent="0.25">
      <c r="A56" s="4"/>
    </row>
    <row r="57" spans="1:1" x14ac:dyDescent="0.25">
      <c r="A57" s="3" t="s">
        <v>129</v>
      </c>
    </row>
    <row r="58" spans="1:1" x14ac:dyDescent="0.25">
      <c r="A58" s="3" t="s">
        <v>613</v>
      </c>
    </row>
    <row r="59" spans="1:1" x14ac:dyDescent="0.25">
      <c r="A59" s="4"/>
    </row>
    <row r="60" spans="1:1" x14ac:dyDescent="0.25">
      <c r="A60" s="4"/>
    </row>
    <row r="61" spans="1:1" x14ac:dyDescent="0.25">
      <c r="A61" s="3" t="s">
        <v>616</v>
      </c>
    </row>
    <row r="62" spans="1:1" x14ac:dyDescent="0.25">
      <c r="A62" s="3" t="s">
        <v>617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8"/>
  <sheetViews>
    <sheetView workbookViewId="0">
      <selection activeCell="D29" sqref="D29"/>
    </sheetView>
  </sheetViews>
  <sheetFormatPr defaultRowHeight="15" x14ac:dyDescent="0.25"/>
  <sheetData>
    <row r="2" spans="1:1" x14ac:dyDescent="0.25">
      <c r="A2" s="37" t="s">
        <v>618</v>
      </c>
    </row>
    <row r="3" spans="1:1" x14ac:dyDescent="0.25">
      <c r="A3" s="37" t="s">
        <v>619</v>
      </c>
    </row>
    <row r="4" spans="1:1" x14ac:dyDescent="0.25">
      <c r="A4" s="37" t="s">
        <v>620</v>
      </c>
    </row>
    <row r="5" spans="1:1" x14ac:dyDescent="0.25">
      <c r="A5" s="37" t="s">
        <v>621</v>
      </c>
    </row>
    <row r="6" spans="1:1" x14ac:dyDescent="0.25">
      <c r="A6" s="4"/>
    </row>
    <row r="7" spans="1:1" x14ac:dyDescent="0.25">
      <c r="A7" s="37" t="s">
        <v>622</v>
      </c>
    </row>
    <row r="8" spans="1:1" x14ac:dyDescent="0.25">
      <c r="A8" s="37" t="s">
        <v>623</v>
      </c>
    </row>
    <row r="9" spans="1:1" x14ac:dyDescent="0.25">
      <c r="A9" s="37" t="s">
        <v>624</v>
      </c>
    </row>
    <row r="10" spans="1:1" x14ac:dyDescent="0.25">
      <c r="A10" s="37" t="s">
        <v>625</v>
      </c>
    </row>
    <row r="11" spans="1:1" x14ac:dyDescent="0.25">
      <c r="A11" s="37" t="s">
        <v>626</v>
      </c>
    </row>
    <row r="12" spans="1:1" x14ac:dyDescent="0.25">
      <c r="A12" s="3" t="s">
        <v>627</v>
      </c>
    </row>
    <row r="13" spans="1:1" x14ac:dyDescent="0.25">
      <c r="A13" s="4"/>
    </row>
    <row r="14" spans="1:1" x14ac:dyDescent="0.25">
      <c r="A14" s="37" t="s">
        <v>628</v>
      </c>
    </row>
    <row r="15" spans="1:1" x14ac:dyDescent="0.25">
      <c r="A15" s="4"/>
    </row>
    <row r="16" spans="1:1" x14ac:dyDescent="0.25">
      <c r="A16" s="37" t="s">
        <v>629</v>
      </c>
    </row>
    <row r="17" spans="1:1" x14ac:dyDescent="0.25">
      <c r="A17" s="4"/>
    </row>
    <row r="18" spans="1:1" x14ac:dyDescent="0.25">
      <c r="A18" s="37" t="s">
        <v>630</v>
      </c>
    </row>
    <row r="19" spans="1:1" x14ac:dyDescent="0.25">
      <c r="A19" s="37" t="s">
        <v>631</v>
      </c>
    </row>
    <row r="20" spans="1:1" x14ac:dyDescent="0.25">
      <c r="A20" s="3" t="s">
        <v>627</v>
      </c>
    </row>
    <row r="21" spans="1:1" x14ac:dyDescent="0.25">
      <c r="A21" s="4"/>
    </row>
    <row r="22" spans="1:1" x14ac:dyDescent="0.25">
      <c r="A22" s="37" t="s">
        <v>629</v>
      </c>
    </row>
    <row r="23" spans="1:1" x14ac:dyDescent="0.25">
      <c r="A23" s="37" t="s">
        <v>630</v>
      </c>
    </row>
    <row r="24" spans="1:1" x14ac:dyDescent="0.25">
      <c r="A24" s="37" t="s">
        <v>631</v>
      </c>
    </row>
    <row r="25" spans="1:1" x14ac:dyDescent="0.25">
      <c r="A25" s="3" t="s">
        <v>627</v>
      </c>
    </row>
    <row r="26" spans="1:1" x14ac:dyDescent="0.25">
      <c r="A26" s="37" t="s">
        <v>632</v>
      </c>
    </row>
    <row r="27" spans="1:1" x14ac:dyDescent="0.25">
      <c r="A27" s="4"/>
    </row>
    <row r="28" spans="1:1" x14ac:dyDescent="0.25">
      <c r="A28" s="37" t="s">
        <v>629</v>
      </c>
    </row>
    <row r="29" spans="1:1" x14ac:dyDescent="0.25">
      <c r="A29" s="37" t="s">
        <v>630</v>
      </c>
    </row>
    <row r="30" spans="1:1" x14ac:dyDescent="0.25">
      <c r="A30" s="37" t="s">
        <v>631</v>
      </c>
    </row>
    <row r="31" spans="1:1" x14ac:dyDescent="0.25">
      <c r="A31" s="3" t="s">
        <v>627</v>
      </c>
    </row>
    <row r="32" spans="1:1" x14ac:dyDescent="0.25">
      <c r="A32" s="37" t="s">
        <v>632</v>
      </c>
    </row>
    <row r="33" spans="1:1" x14ac:dyDescent="0.25">
      <c r="A33" s="4"/>
    </row>
    <row r="34" spans="1:1" x14ac:dyDescent="0.25">
      <c r="A34" s="37" t="s">
        <v>633</v>
      </c>
    </row>
    <row r="35" spans="1:1" x14ac:dyDescent="0.25">
      <c r="A35" s="37" t="s">
        <v>634</v>
      </c>
    </row>
    <row r="36" spans="1:1" x14ac:dyDescent="0.25">
      <c r="A36" s="37" t="s">
        <v>635</v>
      </c>
    </row>
    <row r="37" spans="1:1" x14ac:dyDescent="0.25">
      <c r="A37" s="4"/>
    </row>
    <row r="38" spans="1:1" x14ac:dyDescent="0.25">
      <c r="A38" s="4"/>
    </row>
    <row r="39" spans="1:1" x14ac:dyDescent="0.25">
      <c r="A39" s="37" t="s">
        <v>636</v>
      </c>
    </row>
    <row r="40" spans="1:1" x14ac:dyDescent="0.25">
      <c r="A40" s="4"/>
    </row>
    <row r="41" spans="1:1" x14ac:dyDescent="0.25">
      <c r="A41" s="37" t="s">
        <v>637</v>
      </c>
    </row>
    <row r="42" spans="1:1" x14ac:dyDescent="0.25">
      <c r="A42" s="37" t="s">
        <v>638</v>
      </c>
    </row>
    <row r="43" spans="1:1" x14ac:dyDescent="0.25">
      <c r="A43" s="37" t="s">
        <v>639</v>
      </c>
    </row>
    <row r="44" spans="1:1" x14ac:dyDescent="0.25">
      <c r="A44" s="4"/>
    </row>
    <row r="45" spans="1:1" x14ac:dyDescent="0.25">
      <c r="A45" s="37" t="s">
        <v>637</v>
      </c>
    </row>
    <row r="46" spans="1:1" x14ac:dyDescent="0.25">
      <c r="A46" s="37" t="s">
        <v>638</v>
      </c>
    </row>
    <row r="47" spans="1:1" x14ac:dyDescent="0.25">
      <c r="A47" s="3"/>
    </row>
    <row r="48" spans="1:1" x14ac:dyDescent="0.25">
      <c r="A48" s="37" t="s">
        <v>640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7"/>
  <sheetViews>
    <sheetView topLeftCell="A22" workbookViewId="0">
      <selection activeCell="G20" sqref="G20"/>
    </sheetView>
  </sheetViews>
  <sheetFormatPr defaultRowHeight="15" x14ac:dyDescent="0.25"/>
  <sheetData>
    <row r="2" spans="1:1" x14ac:dyDescent="0.25">
      <c r="A2" t="s">
        <v>676</v>
      </c>
    </row>
    <row r="3" spans="1:1" x14ac:dyDescent="0.25">
      <c r="A3" t="s">
        <v>43</v>
      </c>
    </row>
    <row r="4" spans="1:1" x14ac:dyDescent="0.25">
      <c r="A4" t="s">
        <v>677</v>
      </c>
    </row>
    <row r="5" spans="1:1" x14ac:dyDescent="0.25">
      <c r="A5" t="s">
        <v>678</v>
      </c>
    </row>
    <row r="6" spans="1:1" x14ac:dyDescent="0.25">
      <c r="A6" t="s">
        <v>679</v>
      </c>
    </row>
    <row r="7" spans="1:1" x14ac:dyDescent="0.25">
      <c r="A7" t="s">
        <v>680</v>
      </c>
    </row>
    <row r="8" spans="1:1" x14ac:dyDescent="0.25">
      <c r="A8" t="s">
        <v>681</v>
      </c>
    </row>
    <row r="9" spans="1:1" x14ac:dyDescent="0.25">
      <c r="A9" t="s">
        <v>682</v>
      </c>
    </row>
    <row r="10" spans="1:1" x14ac:dyDescent="0.25">
      <c r="A10" t="s">
        <v>683</v>
      </c>
    </row>
    <row r="11" spans="1:1" x14ac:dyDescent="0.25">
      <c r="A11" t="s">
        <v>262</v>
      </c>
    </row>
    <row r="12" spans="1:1" x14ac:dyDescent="0.25">
      <c r="A12" t="s">
        <v>684</v>
      </c>
    </row>
    <row r="13" spans="1:1" x14ac:dyDescent="0.25">
      <c r="A13" t="s">
        <v>685</v>
      </c>
    </row>
    <row r="14" spans="1:1" x14ac:dyDescent="0.25">
      <c r="A14" t="s">
        <v>686</v>
      </c>
    </row>
    <row r="15" spans="1:1" x14ac:dyDescent="0.25">
      <c r="A15" t="s">
        <v>687</v>
      </c>
    </row>
    <row r="16" spans="1:1" x14ac:dyDescent="0.25">
      <c r="A16" t="s">
        <v>688</v>
      </c>
    </row>
    <row r="17" spans="1:1" x14ac:dyDescent="0.25">
      <c r="A17" t="s">
        <v>689</v>
      </c>
    </row>
    <row r="18" spans="1:1" x14ac:dyDescent="0.25">
      <c r="A18" t="s">
        <v>118</v>
      </c>
    </row>
    <row r="19" spans="1:1" x14ac:dyDescent="0.25">
      <c r="A19" t="s">
        <v>690</v>
      </c>
    </row>
    <row r="20" spans="1:1" x14ac:dyDescent="0.25">
      <c r="A20" t="s">
        <v>690</v>
      </c>
    </row>
    <row r="21" spans="1:1" x14ac:dyDescent="0.25">
      <c r="A21" t="s">
        <v>691</v>
      </c>
    </row>
    <row r="22" spans="1:1" x14ac:dyDescent="0.25">
      <c r="A22" t="s">
        <v>692</v>
      </c>
    </row>
    <row r="23" spans="1:1" x14ac:dyDescent="0.25">
      <c r="A23" t="s">
        <v>685</v>
      </c>
    </row>
    <row r="24" spans="1:1" x14ac:dyDescent="0.25">
      <c r="A24" t="s">
        <v>693</v>
      </c>
    </row>
    <row r="25" spans="1:1" x14ac:dyDescent="0.25">
      <c r="A25" t="s">
        <v>694</v>
      </c>
    </row>
    <row r="26" spans="1:1" x14ac:dyDescent="0.25">
      <c r="A26" t="s">
        <v>695</v>
      </c>
    </row>
    <row r="27" spans="1:1" x14ac:dyDescent="0.25">
      <c r="A27" t="s">
        <v>696</v>
      </c>
    </row>
    <row r="28" spans="1:1" x14ac:dyDescent="0.25">
      <c r="A28" t="s">
        <v>126</v>
      </c>
    </row>
    <row r="29" spans="1:1" x14ac:dyDescent="0.25">
      <c r="A29" t="s">
        <v>697</v>
      </c>
    </row>
    <row r="30" spans="1:1" x14ac:dyDescent="0.25">
      <c r="A30" t="s">
        <v>685</v>
      </c>
    </row>
    <row r="31" spans="1:1" x14ac:dyDescent="0.25">
      <c r="A31" t="s">
        <v>698</v>
      </c>
    </row>
    <row r="32" spans="1:1" x14ac:dyDescent="0.25">
      <c r="A32" t="s">
        <v>699</v>
      </c>
    </row>
    <row r="33" spans="1:1" x14ac:dyDescent="0.25">
      <c r="A33" t="s">
        <v>700</v>
      </c>
    </row>
    <row r="34" spans="1:1" x14ac:dyDescent="0.25">
      <c r="A34" t="s">
        <v>129</v>
      </c>
    </row>
    <row r="35" spans="1:1" x14ac:dyDescent="0.25">
      <c r="A35" t="s">
        <v>701</v>
      </c>
    </row>
    <row r="36" spans="1:1" x14ac:dyDescent="0.25">
      <c r="A36" t="s">
        <v>701</v>
      </c>
    </row>
    <row r="37" spans="1:1" x14ac:dyDescent="0.25">
      <c r="A37" t="s">
        <v>702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1"/>
  <sheetViews>
    <sheetView workbookViewId="0">
      <selection activeCell="A2" sqref="A2:A21"/>
    </sheetView>
  </sheetViews>
  <sheetFormatPr defaultRowHeight="15" x14ac:dyDescent="0.25"/>
  <sheetData>
    <row r="2" spans="1:1" ht="15.75" x14ac:dyDescent="0.25">
      <c r="A2" s="1" t="s">
        <v>703</v>
      </c>
    </row>
    <row r="3" spans="1:1" ht="15.75" x14ac:dyDescent="0.25">
      <c r="A3" s="1" t="s">
        <v>69</v>
      </c>
    </row>
    <row r="4" spans="1:1" ht="15.75" x14ac:dyDescent="0.25">
      <c r="A4" s="1" t="s">
        <v>704</v>
      </c>
    </row>
    <row r="5" spans="1:1" ht="15.75" x14ac:dyDescent="0.25">
      <c r="A5" s="1" t="s">
        <v>705</v>
      </c>
    </row>
    <row r="6" spans="1:1" ht="15.75" x14ac:dyDescent="0.25">
      <c r="A6" s="1"/>
    </row>
    <row r="7" spans="1:1" ht="15.75" x14ac:dyDescent="0.25">
      <c r="A7" s="1" t="s">
        <v>118</v>
      </c>
    </row>
    <row r="8" spans="1:1" ht="15.75" x14ac:dyDescent="0.25">
      <c r="A8" s="1" t="s">
        <v>706</v>
      </c>
    </row>
    <row r="9" spans="1:1" ht="15.75" x14ac:dyDescent="0.25">
      <c r="A9" s="1" t="s">
        <v>706</v>
      </c>
    </row>
    <row r="10" spans="1:1" ht="15.75" x14ac:dyDescent="0.25">
      <c r="A10" s="1" t="s">
        <v>707</v>
      </c>
    </row>
    <row r="11" spans="1:1" ht="15.75" x14ac:dyDescent="0.25">
      <c r="A11" s="1" t="s">
        <v>707</v>
      </c>
    </row>
    <row r="12" spans="1:1" ht="15.75" x14ac:dyDescent="0.25">
      <c r="A12" s="1" t="s">
        <v>708</v>
      </c>
    </row>
    <row r="13" spans="1:1" ht="15.75" x14ac:dyDescent="0.25">
      <c r="A13" s="1" t="s">
        <v>709</v>
      </c>
    </row>
    <row r="14" spans="1:1" ht="15.75" x14ac:dyDescent="0.25">
      <c r="A14" s="1"/>
    </row>
    <row r="15" spans="1:1" ht="15.75" x14ac:dyDescent="0.25">
      <c r="A15" s="1" t="s">
        <v>445</v>
      </c>
    </row>
    <row r="16" spans="1:1" ht="15.75" x14ac:dyDescent="0.25">
      <c r="A16" s="1" t="s">
        <v>710</v>
      </c>
    </row>
    <row r="17" spans="1:1" ht="15.75" x14ac:dyDescent="0.25">
      <c r="A17" s="1"/>
    </row>
    <row r="18" spans="1:1" ht="15.75" x14ac:dyDescent="0.25">
      <c r="A18" s="1" t="s">
        <v>458</v>
      </c>
    </row>
    <row r="19" spans="1:1" ht="15.75" x14ac:dyDescent="0.25">
      <c r="A19" s="1" t="s">
        <v>711</v>
      </c>
    </row>
    <row r="20" spans="1:1" ht="15.75" x14ac:dyDescent="0.25">
      <c r="A20" s="1" t="s">
        <v>711</v>
      </c>
    </row>
    <row r="21" spans="1:1" ht="15.75" x14ac:dyDescent="0.25">
      <c r="A21" s="1" t="s">
        <v>712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Niklas Persson</vt:lpstr>
      <vt:lpstr>Max Persson</vt:lpstr>
      <vt:lpstr>Dag Samuelsson</vt:lpstr>
      <vt:lpstr>Daniel Kirby</vt:lpstr>
      <vt:lpstr>Pär Hylander</vt:lpstr>
      <vt:lpstr>Jonas Pärssinen</vt:lpstr>
      <vt:lpstr>ola persson</vt:lpstr>
      <vt:lpstr>Michael Carl</vt:lpstr>
      <vt:lpstr>Patrik thoren</vt:lpstr>
      <vt:lpstr>Fredrik engman</vt:lpstr>
      <vt:lpstr>Jerry Haraldsson</vt:lpstr>
      <vt:lpstr>Axel Karlsson</vt:lpstr>
      <vt:lpstr>Rasmus Johansson</vt:lpstr>
      <vt:lpstr>Alexander Merinen</vt:lpstr>
      <vt:lpstr>Kim Nilsson</vt:lpstr>
      <vt:lpstr>Albin A</vt:lpstr>
      <vt:lpstr>Sebastian A</vt:lpstr>
      <vt:lpstr>Sven erik stark</vt:lpstr>
      <vt:lpstr>Carl L</vt:lpstr>
      <vt:lpstr>Elias P</vt:lpstr>
      <vt:lpstr>Mikael Nordbakken</vt:lpstr>
      <vt:lpstr>Christoffer Svensson</vt:lpstr>
      <vt:lpstr>Mattias L</vt:lpstr>
      <vt:lpstr>Emil P</vt:lpstr>
      <vt:lpstr>Per sturesson</vt:lpstr>
      <vt:lpstr>oscar miranda</vt:lpstr>
      <vt:lpstr>Tim sjöholm</vt:lpstr>
      <vt:lpstr>Björn Larsson</vt:lpstr>
      <vt:lpstr>Mattias Magnusson</vt:lpstr>
      <vt:lpstr>Cemal Gulseven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Tue</dc:creator>
  <cp:lastModifiedBy>Tue</cp:lastModifiedBy>
  <dcterms:created xsi:type="dcterms:W3CDTF">2013-02-12T00:44:32Z</dcterms:created>
  <dcterms:modified xsi:type="dcterms:W3CDTF">2013-02-19T16:33:51Z</dcterms:modified>
</cp:coreProperties>
</file>